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áce\2018\07-2018 Hněvotín - pošta-byty\PROJEKT\Revize rozpočty\ZTI\"/>
    </mc:Choice>
  </mc:AlternateContent>
  <bookViews>
    <workbookView xWindow="0" yWindow="0" windowWidth="28800" windowHeight="129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Položky!$A$1:$G$83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2" i="3"/>
  <c r="BD82" i="3"/>
  <c r="BC82" i="3"/>
  <c r="BC83" i="3" s="1"/>
  <c r="G14" i="2" s="1"/>
  <c r="BB82" i="3"/>
  <c r="BA82" i="3"/>
  <c r="G82" i="3"/>
  <c r="BE81" i="3"/>
  <c r="BD81" i="3"/>
  <c r="BD83" i="3" s="1"/>
  <c r="H14" i="2" s="1"/>
  <c r="BC81" i="3"/>
  <c r="BA81" i="3"/>
  <c r="G81" i="3"/>
  <c r="G83" i="3" s="1"/>
  <c r="B14" i="2"/>
  <c r="A14" i="2"/>
  <c r="BE83" i="3"/>
  <c r="I14" i="2" s="1"/>
  <c r="BA83" i="3"/>
  <c r="E14" i="2" s="1"/>
  <c r="C83" i="3"/>
  <c r="BE78" i="3"/>
  <c r="BD78" i="3"/>
  <c r="BD79" i="3" s="1"/>
  <c r="H13" i="2" s="1"/>
  <c r="BC78" i="3"/>
  <c r="BA78" i="3"/>
  <c r="G78" i="3"/>
  <c r="G79" i="3" s="1"/>
  <c r="G13" i="2"/>
  <c r="B13" i="2"/>
  <c r="A13" i="2"/>
  <c r="BE79" i="3"/>
  <c r="I13" i="2" s="1"/>
  <c r="BC79" i="3"/>
  <c r="BA79" i="3"/>
  <c r="E13" i="2" s="1"/>
  <c r="C79" i="3"/>
  <c r="BE75" i="3"/>
  <c r="BD75" i="3"/>
  <c r="BC75" i="3"/>
  <c r="BA75" i="3"/>
  <c r="G75" i="3"/>
  <c r="BB75" i="3" s="1"/>
  <c r="BE74" i="3"/>
  <c r="BD74" i="3"/>
  <c r="BC74" i="3"/>
  <c r="BB74" i="3"/>
  <c r="BA74" i="3"/>
  <c r="G74" i="3"/>
  <c r="BE73" i="3"/>
  <c r="BD73" i="3"/>
  <c r="BC73" i="3"/>
  <c r="BA73" i="3"/>
  <c r="G73" i="3"/>
  <c r="BB73" i="3" s="1"/>
  <c r="BE72" i="3"/>
  <c r="BD72" i="3"/>
  <c r="BC72" i="3"/>
  <c r="BB72" i="3"/>
  <c r="BA72" i="3"/>
  <c r="G72" i="3"/>
  <c r="BE71" i="3"/>
  <c r="BD71" i="3"/>
  <c r="BC71" i="3"/>
  <c r="BA71" i="3"/>
  <c r="G71" i="3"/>
  <c r="BB71" i="3" s="1"/>
  <c r="BE70" i="3"/>
  <c r="BD70" i="3"/>
  <c r="BC70" i="3"/>
  <c r="BB70" i="3"/>
  <c r="BA70" i="3"/>
  <c r="G70" i="3"/>
  <c r="BE69" i="3"/>
  <c r="BD69" i="3"/>
  <c r="BC69" i="3"/>
  <c r="BA69" i="3"/>
  <c r="G69" i="3"/>
  <c r="BB69" i="3" s="1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6" i="3"/>
  <c r="BD66" i="3"/>
  <c r="BC66" i="3"/>
  <c r="BB66" i="3"/>
  <c r="BA66" i="3"/>
  <c r="G66" i="3"/>
  <c r="BE65" i="3"/>
  <c r="BD65" i="3"/>
  <c r="BC65" i="3"/>
  <c r="BA65" i="3"/>
  <c r="G65" i="3"/>
  <c r="BB65" i="3" s="1"/>
  <c r="BE64" i="3"/>
  <c r="BD64" i="3"/>
  <c r="BC64" i="3"/>
  <c r="BB64" i="3"/>
  <c r="BA64" i="3"/>
  <c r="G64" i="3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E61" i="3"/>
  <c r="BD61" i="3"/>
  <c r="BC61" i="3"/>
  <c r="BA61" i="3"/>
  <c r="G61" i="3"/>
  <c r="BB61" i="3" s="1"/>
  <c r="BE60" i="3"/>
  <c r="BD60" i="3"/>
  <c r="BC60" i="3"/>
  <c r="BB60" i="3"/>
  <c r="BA60" i="3"/>
  <c r="G60" i="3"/>
  <c r="BE59" i="3"/>
  <c r="BD59" i="3"/>
  <c r="BC59" i="3"/>
  <c r="BA59" i="3"/>
  <c r="G59" i="3"/>
  <c r="BB59" i="3" s="1"/>
  <c r="BE58" i="3"/>
  <c r="BD58" i="3"/>
  <c r="BC58" i="3"/>
  <c r="BB58" i="3"/>
  <c r="BA58" i="3"/>
  <c r="G58" i="3"/>
  <c r="BE57" i="3"/>
  <c r="BD57" i="3"/>
  <c r="BC57" i="3"/>
  <c r="BA57" i="3"/>
  <c r="G57" i="3"/>
  <c r="BB57" i="3" s="1"/>
  <c r="BE56" i="3"/>
  <c r="BD56" i="3"/>
  <c r="BC56" i="3"/>
  <c r="BB56" i="3"/>
  <c r="BA56" i="3"/>
  <c r="G56" i="3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E76" i="3" s="1"/>
  <c r="I12" i="2" s="1"/>
  <c r="BD51" i="3"/>
  <c r="BD76" i="3" s="1"/>
  <c r="H12" i="2" s="1"/>
  <c r="BC51" i="3"/>
  <c r="BA51" i="3"/>
  <c r="BA76" i="3" s="1"/>
  <c r="E12" i="2" s="1"/>
  <c r="G51" i="3"/>
  <c r="BB51" i="3" s="1"/>
  <c r="BE50" i="3"/>
  <c r="BD50" i="3"/>
  <c r="BC50" i="3"/>
  <c r="BB50" i="3"/>
  <c r="BA50" i="3"/>
  <c r="G50" i="3"/>
  <c r="B12" i="2"/>
  <c r="A12" i="2"/>
  <c r="BC76" i="3"/>
  <c r="G12" i="2" s="1"/>
  <c r="C76" i="3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BB48" i="3" s="1"/>
  <c r="F11" i="2" s="1"/>
  <c r="G45" i="3"/>
  <c r="BA45" i="3" s="1"/>
  <c r="BE44" i="3"/>
  <c r="BD44" i="3"/>
  <c r="BD48" i="3" s="1"/>
  <c r="H11" i="2" s="1"/>
  <c r="BC44" i="3"/>
  <c r="BB44" i="3"/>
  <c r="G44" i="3"/>
  <c r="G48" i="3" s="1"/>
  <c r="G11" i="2"/>
  <c r="B11" i="2"/>
  <c r="A11" i="2"/>
  <c r="BE48" i="3"/>
  <c r="I11" i="2" s="1"/>
  <c r="BC48" i="3"/>
  <c r="C48" i="3"/>
  <c r="BE41" i="3"/>
  <c r="BD41" i="3"/>
  <c r="BD42" i="3" s="1"/>
  <c r="H10" i="2" s="1"/>
  <c r="BC41" i="3"/>
  <c r="BB41" i="3"/>
  <c r="G41" i="3"/>
  <c r="G42" i="3" s="1"/>
  <c r="G10" i="2"/>
  <c r="F10" i="2"/>
  <c r="B10" i="2"/>
  <c r="A10" i="2"/>
  <c r="BE42" i="3"/>
  <c r="I10" i="2" s="1"/>
  <c r="BC42" i="3"/>
  <c r="BB42" i="3"/>
  <c r="C42" i="3"/>
  <c r="BE38" i="3"/>
  <c r="BD38" i="3"/>
  <c r="BD39" i="3" s="1"/>
  <c r="H9" i="2" s="1"/>
  <c r="BC38" i="3"/>
  <c r="BB38" i="3"/>
  <c r="G38" i="3"/>
  <c r="G39" i="3" s="1"/>
  <c r="F9" i="2"/>
  <c r="B9" i="2"/>
  <c r="A9" i="2"/>
  <c r="BE39" i="3"/>
  <c r="I9" i="2" s="1"/>
  <c r="BC39" i="3"/>
  <c r="G9" i="2" s="1"/>
  <c r="BB39" i="3"/>
  <c r="C39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B28" i="3"/>
  <c r="BA28" i="3"/>
  <c r="G28" i="3"/>
  <c r="BE27" i="3"/>
  <c r="BD27" i="3"/>
  <c r="BC27" i="3"/>
  <c r="BA27" i="3"/>
  <c r="G27" i="3"/>
  <c r="BB27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D36" i="3" s="1"/>
  <c r="H8" i="2" s="1"/>
  <c r="BC20" i="3"/>
  <c r="BB20" i="3"/>
  <c r="BA20" i="3"/>
  <c r="G20" i="3"/>
  <c r="G36" i="3" s="1"/>
  <c r="B8" i="2"/>
  <c r="A8" i="2"/>
  <c r="BE36" i="3"/>
  <c r="I8" i="2" s="1"/>
  <c r="BC36" i="3"/>
  <c r="G8" i="2" s="1"/>
  <c r="BA36" i="3"/>
  <c r="E8" i="2" s="1"/>
  <c r="C36" i="3"/>
  <c r="BE17" i="3"/>
  <c r="BD17" i="3"/>
  <c r="BC17" i="3"/>
  <c r="BB17" i="3"/>
  <c r="BA17" i="3"/>
  <c r="G17" i="3"/>
  <c r="BE16" i="3"/>
  <c r="BD16" i="3"/>
  <c r="BC16" i="3"/>
  <c r="BA16" i="3"/>
  <c r="G16" i="3"/>
  <c r="BB16" i="3" s="1"/>
  <c r="BE15" i="3"/>
  <c r="BD15" i="3"/>
  <c r="BC15" i="3"/>
  <c r="BB15" i="3"/>
  <c r="BA15" i="3"/>
  <c r="G15" i="3"/>
  <c r="BE14" i="3"/>
  <c r="BD14" i="3"/>
  <c r="BC14" i="3"/>
  <c r="BA14" i="3"/>
  <c r="G14" i="3"/>
  <c r="BB14" i="3" s="1"/>
  <c r="BE13" i="3"/>
  <c r="BD13" i="3"/>
  <c r="BC13" i="3"/>
  <c r="BB13" i="3"/>
  <c r="BA13" i="3"/>
  <c r="G13" i="3"/>
  <c r="BE12" i="3"/>
  <c r="BD12" i="3"/>
  <c r="BC12" i="3"/>
  <c r="BA12" i="3"/>
  <c r="G12" i="3"/>
  <c r="BB12" i="3" s="1"/>
  <c r="BE11" i="3"/>
  <c r="BD11" i="3"/>
  <c r="BC11" i="3"/>
  <c r="BB11" i="3"/>
  <c r="BA11" i="3"/>
  <c r="G11" i="3"/>
  <c r="BE10" i="3"/>
  <c r="BD10" i="3"/>
  <c r="BC10" i="3"/>
  <c r="BA10" i="3"/>
  <c r="G10" i="3"/>
  <c r="BB10" i="3" s="1"/>
  <c r="BE9" i="3"/>
  <c r="BD9" i="3"/>
  <c r="BC9" i="3"/>
  <c r="BB9" i="3"/>
  <c r="BA9" i="3"/>
  <c r="G9" i="3"/>
  <c r="BE8" i="3"/>
  <c r="BD8" i="3"/>
  <c r="BD18" i="3" s="1"/>
  <c r="H7" i="2" s="1"/>
  <c r="BC8" i="3"/>
  <c r="BA8" i="3"/>
  <c r="G8" i="3"/>
  <c r="G18" i="3" s="1"/>
  <c r="B7" i="2"/>
  <c r="A7" i="2"/>
  <c r="BE18" i="3"/>
  <c r="I7" i="2" s="1"/>
  <c r="I15" i="2" s="1"/>
  <c r="C21" i="1" s="1"/>
  <c r="BC18" i="3"/>
  <c r="G7" i="2" s="1"/>
  <c r="BA18" i="3"/>
  <c r="E7" i="2" s="1"/>
  <c r="C1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76" i="3" l="1"/>
  <c r="F12" i="2" s="1"/>
  <c r="H15" i="2"/>
  <c r="C17" i="1" s="1"/>
  <c r="BB36" i="3"/>
  <c r="F8" i="2" s="1"/>
  <c r="G15" i="2"/>
  <c r="C18" i="1" s="1"/>
  <c r="BA38" i="3"/>
  <c r="BA39" i="3" s="1"/>
  <c r="E9" i="2" s="1"/>
  <c r="E15" i="2" s="1"/>
  <c r="BA41" i="3"/>
  <c r="BA42" i="3" s="1"/>
  <c r="E10" i="2" s="1"/>
  <c r="BA44" i="3"/>
  <c r="BA48" i="3" s="1"/>
  <c r="E11" i="2" s="1"/>
  <c r="G76" i="3"/>
  <c r="BB78" i="3"/>
  <c r="BB79" i="3" s="1"/>
  <c r="F13" i="2" s="1"/>
  <c r="BB81" i="3"/>
  <c r="BB83" i="3" s="1"/>
  <c r="F14" i="2" s="1"/>
  <c r="BB8" i="3"/>
  <c r="BB18" i="3" s="1"/>
  <c r="F7" i="2" s="1"/>
  <c r="F15" i="2" s="1"/>
  <c r="C16" i="1" s="1"/>
  <c r="C15" i="1" l="1"/>
  <c r="C19" i="1" s="1"/>
  <c r="C22" i="1" s="1"/>
  <c r="G27" i="2"/>
  <c r="I27" i="2" s="1"/>
  <c r="G26" i="2"/>
  <c r="I26" i="2" s="1"/>
  <c r="G21" i="1" s="1"/>
  <c r="G25" i="2"/>
  <c r="I25" i="2" s="1"/>
  <c r="G20" i="1" s="1"/>
  <c r="G24" i="2"/>
  <c r="I24" i="2" s="1"/>
  <c r="G19" i="1" s="1"/>
  <c r="G23" i="2"/>
  <c r="I23" i="2" s="1"/>
  <c r="G18" i="1" s="1"/>
  <c r="G22" i="2"/>
  <c r="I22" i="2" s="1"/>
  <c r="G17" i="1" s="1"/>
  <c r="G21" i="2"/>
  <c r="I21" i="2" s="1"/>
  <c r="G16" i="1" s="1"/>
  <c r="G20" i="2"/>
  <c r="I20" i="2" s="1"/>
  <c r="H28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<sst xmlns="http://schemas.openxmlformats.org/spreadsheetml/2006/main" count="324" uniqueCount="235">
  <si>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</si>
  <si>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</si>
  <si>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</si>
  <si>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</si>
  <si>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</si>
  <si>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</si>
  <si>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</si>
  <si>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</si>
  <si>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</si>
  <si>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</si>
  <si>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</si>
  <si>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</si>
  <si>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</si>
  <si>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</si>
  <si>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</si>
  <si>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</si>
  <si>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</si>
  <si>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</si>
  <si>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</si>
  <si>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</si>
  <si>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</si>
  <si>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</si>
  <si>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</si>
  <si>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</si>
  <si>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</si>
  <si>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</si>
  <si>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</si>
  <si>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</si>
  <si>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</si>
  <si>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</si>
  <si>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</si>
  <si>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</si>
  <si>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</si>
  <si>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</si>
  <si>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</si>
  <si>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</si>
  <si>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</si>
  <si>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</si>
  <si>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</si>
  <si>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</si>
  <si>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</si>
  <si>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</si>
  <si>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</si>
  <si>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</si>
  <si>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</si>
  <si>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</si>
  <si>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</si>
  <si>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</si>
  <si>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</si>
  <si>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</si>
  <si>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</si>
  <si>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</si>
  <si>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</si>
  <si>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</si>
  <si>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</si>
  <si>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</si>
  <si>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</si>
  <si>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</si>
  <si>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</si>
  <si>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</si>
  <si>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</si>
  <si>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</si>
  <si>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</si>
  <si>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</si>
  <si>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</si>
  <si>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</si>
  <si>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</si>
  <si>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</si>
  <si>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</si>
  <si>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</si>
  <si>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</si>
  <si>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</si>
  <si>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</si>
  <si>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</si>
  <si>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</si>
  <si>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</si>
  <si>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07/2018</t>
  </si>
  <si>
    <t>Pošta Hněvotín</t>
  </si>
  <si>
    <t>01</t>
  </si>
  <si>
    <t>Zdravotechnika</t>
  </si>
  <si>
    <t>Kopie - Zdravotní instalace-byty</t>
  </si>
  <si>
    <t>721</t>
  </si>
  <si>
    <t>Vnitřní kanalizace</t>
  </si>
  <si>
    <t>721173722U00</t>
  </si>
  <si>
    <t xml:space="preserve">Kanal potrubí PE připojovací DN 40 </t>
  </si>
  <si>
    <t>m</t>
  </si>
  <si>
    <t>721173723U00</t>
  </si>
  <si>
    <t xml:space="preserve">Kanal potrubí PE připojovací DN 50 </t>
  </si>
  <si>
    <t>721173724U00</t>
  </si>
  <si>
    <t xml:space="preserve">Kanal potrubí PE připojovací DN 70 </t>
  </si>
  <si>
    <t>721173726U00</t>
  </si>
  <si>
    <t xml:space="preserve">Kanal potrubí PE připojovací DN 100 </t>
  </si>
  <si>
    <t>721175112U00</t>
  </si>
  <si>
    <t xml:space="preserve">Kanal potr PP odpad vícevrst DN 110 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</si>
  <si>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</si>
  <si>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</si>
  <si>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</si>
  <si>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</si>
  <si>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</si>
  <si>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</si>
  <si>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</si>
  <si>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</si>
  <si>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</si>
  <si>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998721202R00</t>
  </si>
  <si>
    <t xml:space="preserve">Přesun hmot pro vnitřní kanalizaci, výšky do 12 m </t>
  </si>
  <si>
    <t>722</t>
  </si>
  <si>
    <t>Vnitřní vodovod</t>
  </si>
  <si>
    <t>722174022U00</t>
  </si>
  <si>
    <t xml:space="preserve">Potr vod PPR PN20 svar polyfuz D 20 </t>
  </si>
  <si>
    <t>722174023U00</t>
  </si>
  <si>
    <t xml:space="preserve">Potr vod PPR PN20 svar polyfuz D 25 </t>
  </si>
  <si>
    <t>722182001RT1</t>
  </si>
  <si>
    <t>Montáž izolačních skruží na potrubí přímé DN 20-32 samolepící spoj, rychlouzávěr</t>
  </si>
  <si>
    <t>722190401R00</t>
  </si>
  <si>
    <t xml:space="preserve">Vyvedení a upevnění výpustek DN 15 </t>
  </si>
  <si>
    <t>722190402R00</t>
  </si>
  <si>
    <t xml:space="preserve">Vyvedení a upevnění výpustek DN 20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</si>
  <si>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</si>
  <si>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</si>
  <si>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</si>
  <si>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</si>
  <si>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</si>
  <si>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722239102R00</t>
  </si>
  <si>
    <t xml:space="preserve">Montáž vodovodních armatur 2závity, G 3/4 </t>
  </si>
  <si>
    <t>722280106R00</t>
  </si>
  <si>
    <t xml:space="preserve">Tlaková zkouška vodovodního potrubí DN 32 </t>
  </si>
  <si>
    <t>722290234R00</t>
  </si>
  <si>
    <t xml:space="preserve">Proplach a dezinfekce vodovod.potrubí DN 80 </t>
  </si>
  <si>
    <t>283-77103.0</t>
  </si>
  <si>
    <t xml:space="preserve">Izolace potrubí 22x9 mm návleková </t>
  </si>
  <si>
    <t>283-77109.3</t>
  </si>
  <si>
    <t xml:space="preserve">Izolace potrubí 22x20 mm návleková </t>
  </si>
  <si>
    <t>722236113R00</t>
  </si>
  <si>
    <t>Kohout kulový,vnitřní-vnitřní z. PN 25,  DN 20 s vypouštěním</t>
  </si>
  <si>
    <t>722236116R00</t>
  </si>
  <si>
    <t xml:space="preserve">Kohout kulový,vnitřní-vnitřní z. PN 25,  DN20 </t>
  </si>
  <si>
    <t>722263201U00</t>
  </si>
  <si>
    <t xml:space="preserve">Vodoměr záv -100°C 1/2x80 1,5m3/s </t>
  </si>
  <si>
    <t>722269112R00</t>
  </si>
  <si>
    <t xml:space="preserve">Montáž vodoměru závitového jdnovt. suchob. G3/4" </t>
  </si>
  <si>
    <t>45</t>
  </si>
  <si>
    <t>Podkladní a vedlejší konstrukc</t>
  </si>
  <si>
    <t>45000001</t>
  </si>
  <si>
    <t>Zapravení betonových podlah včetně potěru a hydroizolace</t>
  </si>
  <si>
    <t>m2</t>
  </si>
  <si>
    <t>96</t>
  </si>
  <si>
    <t>Bourání konstrukcí</t>
  </si>
  <si>
    <t>965042241RT5</t>
  </si>
  <si>
    <t xml:space="preserve">Bourání mazanin betonových tl. nad 10 cm, nad 4 m2 </t>
  </si>
  <si>
    <t>m3</t>
  </si>
  <si>
    <t>D96</t>
  </si>
  <si>
    <t>Přesuny suti a vybouraných hmot</t>
  </si>
  <si>
    <t>199000000R00</t>
  </si>
  <si>
    <t xml:space="preserve">Poplatek za skladku suti </t>
  </si>
  <si>
    <t>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</si>
  <si>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</si>
  <si>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</si>
  <si>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</si>
  <si>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</si>
  <si>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979082212R00</t>
  </si>
  <si>
    <t xml:space="preserve">Vodorovná doprava suti po suchu do 50 m </t>
  </si>
  <si>
    <t>725</t>
  </si>
  <si>
    <t>Zařizovací předměty</t>
  </si>
  <si>
    <t>725112002U00</t>
  </si>
  <si>
    <t xml:space="preserve">Klozet ker hluboký splach odpad svi </t>
  </si>
  <si>
    <t>soubor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</si>
  <si>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</si>
  <si>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</si>
  <si>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</si>
  <si>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</si>
  <si>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725229101R00</t>
  </si>
  <si>
    <t xml:space="preserve">Montáž van litinových se zápachovou uzávěrkou </t>
  </si>
  <si>
    <t>725219401R00</t>
  </si>
  <si>
    <t xml:space="preserve">Montáž umyvadel na šrouby do zdiva </t>
  </si>
  <si>
    <t>725219503R00</t>
  </si>
  <si>
    <t xml:space="preserve">Montáž krytu sifonu umyvadel </t>
  </si>
  <si>
    <t>725819401R00</t>
  </si>
  <si>
    <t xml:space="preserve">Montáž ventilu rohového s trubičkou G 1/2 </t>
  </si>
  <si>
    <t>725819402R00</t>
  </si>
  <si>
    <t xml:space="preserve">Montáž ventilu rohového bez trubičky G 1/2 </t>
  </si>
  <si>
    <t>725819202R00</t>
  </si>
  <si>
    <t xml:space="preserve">Montáž ventilu nástěnného  G 3/4 </t>
  </si>
  <si>
    <t>725813111U00</t>
  </si>
  <si>
    <t xml:space="preserve">Ventil roh bez trub nebo flex G 1/2 </t>
  </si>
  <si>
    <t>725813112U00</t>
  </si>
  <si>
    <t xml:space="preserve">Ventil roh bez trub nebo flex G 3/4 </t>
  </si>
  <si>
    <t>725839203R00</t>
  </si>
  <si>
    <t xml:space="preserve">Montáž baterie vanové nástěnné G 1/2 </t>
  </si>
  <si>
    <t>725829301R00</t>
  </si>
  <si>
    <t xml:space="preserve">Montáž baterie umyv.a dřezové stojánkové </t>
  </si>
  <si>
    <t>725849302R00</t>
  </si>
  <si>
    <t xml:space="preserve">Montáž držáku sprchy </t>
  </si>
  <si>
    <t>725860186R00</t>
  </si>
  <si>
    <t xml:space="preserve">Sifon pračkový DN 40 </t>
  </si>
  <si>
    <t>726211123R00</t>
  </si>
  <si>
    <t xml:space="preserve">Modul-WC pro zazdění </t>
  </si>
  <si>
    <t>725000100</t>
  </si>
  <si>
    <t xml:space="preserve">Umyvadlo keramické 600mm - bílá </t>
  </si>
  <si>
    <t>725000110</t>
  </si>
  <si>
    <t xml:space="preserve">Kryt sifonu k umyvadlu </t>
  </si>
  <si>
    <t>725000120</t>
  </si>
  <si>
    <t xml:space="preserve">Baterie stojánková k umyvadlu </t>
  </si>
  <si>
    <t>725000130</t>
  </si>
  <si>
    <t xml:space="preserve">Umyvadlový  zápachovový sifon d40 </t>
  </si>
  <si>
    <t>725000140</t>
  </si>
  <si>
    <t xml:space="preserve">Baterie dřezová stojánková </t>
  </si>
  <si>
    <t>725000150</t>
  </si>
  <si>
    <t xml:space="preserve">Dřez kuchyňský s odkládací plochou </t>
  </si>
  <si>
    <t>725000160</t>
  </si>
  <si>
    <t xml:space="preserve">Odtokový ventil 5/4-dřez </t>
  </si>
  <si>
    <t>725000180</t>
  </si>
  <si>
    <t xml:space="preserve">Vana akrylátová rovná </t>
  </si>
  <si>
    <t>725000181</t>
  </si>
  <si>
    <t xml:space="preserve">Vanová baterie nástěnná vč. příslušentsví </t>
  </si>
  <si>
    <t>998725201R00</t>
  </si>
  <si>
    <t xml:space="preserve">Přesun hmot pro zařizovací předměty, výšky do 6 m </t>
  </si>
  <si>
    <t>732</t>
  </si>
  <si>
    <t>Strojovny</t>
  </si>
  <si>
    <t>998732201R00</t>
  </si>
  <si>
    <t xml:space="preserve">Přesun hmot pro strojovny, výšky do 6 m </t>
  </si>
  <si>
    <t>990</t>
  </si>
  <si>
    <t>Ostatní náklady</t>
  </si>
  <si>
    <t>930000003</t>
  </si>
  <si>
    <t xml:space="preserve">Koordinace profesí </t>
  </si>
  <si>
    <t>hod</t>
  </si>
  <si>
    <t>930000017</t>
  </si>
  <si>
    <t xml:space="preserve">Zednické výpomoci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</si>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</sst>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2</v>
      </c>
      <c r="D2" s="5" t="str">
        <f>Rekapitulace!G2</f>
        <v>Kopie - Zdravotní instalace-byty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Rekapitulace!A20</f>
        <v>Ztížené výrobní podmínky</v>
      </c>
      <c r="E15" s="60"/>
      <c r="F15" s="61"/>
      <c r="G15" s="58">
        <f>Rekapitulace!I20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Rekapitulace!A21</f>
        <v>Oborová přirážka</v>
      </c>
      <c r="E16" s="62"/>
      <c r="F16" s="63"/>
      <c r="G16" s="58">
        <f>Rekapitulace!I21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Rekapitulace!A22</f>
        <v>Přesun stavebních kapacit</v>
      </c>
      <c r="E17" s="62"/>
      <c r="F17" s="63"/>
      <c r="G17" s="58">
        <f>Rekapitulace!I22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Rekapitulace!A23</f>
        <v>Mimostaveništní doprava</v>
      </c>
      <c r="E18" s="62"/>
      <c r="F18" s="63"/>
      <c r="G18" s="58">
        <f>Rekapitulace!I23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Rekapitulace!A24</f>
        <v>Zařízení staveniště</v>
      </c>
      <c r="E19" s="62"/>
      <c r="F19" s="63"/>
      <c r="G19" s="58">
        <f>Rekapitulace!I24</f>
        <v>0</v>
      </c>
    </row>
    <row r="20" spans="1:7" ht="15.95" customHeight="1" x14ac:dyDescent="0.2">
      <c r="A20" s="66"/>
      <c r="B20" s="57"/>
      <c r="C20" s="58"/>
      <c r="D20" s="8" t="str">
        <f>Rekapitulace!A25</f>
        <v>Provoz investora</v>
      </c>
      <c r="E20" s="62"/>
      <c r="F20" s="63"/>
      <c r="G20" s="58">
        <f>Rekapitulace!I25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Rekapitulace!A26</f>
        <v>Kompletační činnost (IČD)</v>
      </c>
      <c r="E21" s="62"/>
      <c r="F21" s="63"/>
      <c r="G21" s="58">
        <f>Rekapitulace!I26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15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15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07/2018 Pošta Hněvotín</v>
      </c>
      <c r="D1" s="110"/>
      <c r="E1" s="111"/>
      <c r="F1" s="110"/>
      <c r="G1" s="112" t="s">
        <v>49</v>
      </c>
      <c r="H1" s="113">
        <v>2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01 Zdravotechnika</v>
      </c>
      <c r="D2" s="118"/>
      <c r="E2" s="119"/>
      <c r="F2" s="118"/>
      <c r="G2" s="120" t="s">
        <v>80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16" t="str">
        <f>Položky!B7</f>
        <v>721</v>
      </c>
      <c r="B7" s="132" t="str">
        <f>Položky!C7</f>
        <v>Vnitřní kanalizace</v>
      </c>
      <c r="C7" s="68"/>
      <c r="D7" s="133"/>
      <c r="E7" s="217">
        <f>Položky!BA18</f>
        <v>0</v>
      </c>
      <c r="F7" s="218">
        <f>Položky!BB18</f>
        <v>0</v>
      </c>
      <c r="G7" s="218">
        <f>Položky!BC18</f>
        <v>0</v>
      </c>
      <c r="H7" s="218">
        <f>Položky!BD18</f>
        <v>0</v>
      </c>
      <c r="I7" s="219">
        <f>Položky!BE18</f>
        <v>0</v>
      </c>
    </row>
    <row r="8" spans="1:9" s="36" customFormat="1" x14ac:dyDescent="0.2">
      <c r="A8" s="216" t="str">
        <f>Položky!B19</f>
        <v>722</v>
      </c>
      <c r="B8" s="132" t="str">
        <f>Položky!C19</f>
        <v>Vnitřní vodovod</v>
      </c>
      <c r="C8" s="68"/>
      <c r="D8" s="133"/>
      <c r="E8" s="217">
        <f>Položky!BA36</f>
        <v>0</v>
      </c>
      <c r="F8" s="218">
        <f>Položky!BB36</f>
        <v>0</v>
      </c>
      <c r="G8" s="218">
        <f>Položky!BC36</f>
        <v>0</v>
      </c>
      <c r="H8" s="218">
        <f>Položky!BD36</f>
        <v>0</v>
      </c>
      <c r="I8" s="219">
        <f>Položky!BE36</f>
        <v>0</v>
      </c>
    </row>
    <row r="9" spans="1:9" s="36" customFormat="1" x14ac:dyDescent="0.2">
      <c r="A9" s="216" t="str">
        <f>Položky!B37</f>
        <v>45</v>
      </c>
      <c r="B9" s="132" t="str">
        <f>Položky!C37</f>
        <v>Podkladní a vedlejší konstrukc</v>
      </c>
      <c r="C9" s="68"/>
      <c r="D9" s="133"/>
      <c r="E9" s="217">
        <f>Položky!BA39</f>
        <v>0</v>
      </c>
      <c r="F9" s="218">
        <f>Položky!BB39</f>
        <v>0</v>
      </c>
      <c r="G9" s="218">
        <f>Položky!BC39</f>
        <v>0</v>
      </c>
      <c r="H9" s="218">
        <f>Položky!BD39</f>
        <v>0</v>
      </c>
      <c r="I9" s="219">
        <f>Položky!BE39</f>
        <v>0</v>
      </c>
    </row>
    <row r="10" spans="1:9" s="36" customFormat="1" x14ac:dyDescent="0.2">
      <c r="A10" s="216" t="str">
        <f>Položky!B40</f>
        <v>96</v>
      </c>
      <c r="B10" s="132" t="str">
        <f>Položky!C40</f>
        <v>Bourání konstrukcí</v>
      </c>
      <c r="C10" s="68"/>
      <c r="D10" s="133"/>
      <c r="E10" s="217">
        <f>Položky!BA42</f>
        <v>0</v>
      </c>
      <c r="F10" s="218">
        <f>Položky!BB42</f>
        <v>0</v>
      </c>
      <c r="G10" s="218">
        <f>Položky!BC42</f>
        <v>0</v>
      </c>
      <c r="H10" s="218">
        <f>Položky!BD42</f>
        <v>0</v>
      </c>
      <c r="I10" s="219">
        <f>Položky!BE42</f>
        <v>0</v>
      </c>
    </row>
    <row r="11" spans="1:9" s="36" customFormat="1" x14ac:dyDescent="0.2">
      <c r="A11" s="216" t="str">
        <f>Položky!B43</f>
        <v>D96</v>
      </c>
      <c r="B11" s="132" t="str">
        <f>Položky!C43</f>
        <v>Přesuny suti a vybouraných hmot</v>
      </c>
      <c r="C11" s="68"/>
      <c r="D11" s="133"/>
      <c r="E11" s="217">
        <f>Položky!BA48</f>
        <v>0</v>
      </c>
      <c r="F11" s="218">
        <f>Položky!BB48</f>
        <v>0</v>
      </c>
      <c r="G11" s="218">
        <f>Položky!BC48</f>
        <v>0</v>
      </c>
      <c r="H11" s="218">
        <f>Položky!BD48</f>
        <v>0</v>
      </c>
      <c r="I11" s="219">
        <f>Položky!BE48</f>
        <v>0</v>
      </c>
    </row>
    <row r="12" spans="1:9" s="36" customFormat="1" x14ac:dyDescent="0.2">
      <c r="A12" s="216" t="str">
        <f>Položky!B49</f>
        <v>725</v>
      </c>
      <c r="B12" s="132" t="str">
        <f>Položky!C49</f>
        <v>Zařizovací předměty</v>
      </c>
      <c r="C12" s="68"/>
      <c r="D12" s="133"/>
      <c r="E12" s="217">
        <f>Položky!BA76</f>
        <v>0</v>
      </c>
      <c r="F12" s="218">
        <f>Položky!BB76</f>
        <v>0</v>
      </c>
      <c r="G12" s="218">
        <f>Položky!BC76</f>
        <v>0</v>
      </c>
      <c r="H12" s="218">
        <f>Položky!BD76</f>
        <v>0</v>
      </c>
      <c r="I12" s="219">
        <f>Položky!BE76</f>
        <v>0</v>
      </c>
    </row>
    <row r="13" spans="1:9" s="36" customFormat="1" x14ac:dyDescent="0.2">
      <c r="A13" s="216" t="str">
        <f>Položky!B77</f>
        <v>732</v>
      </c>
      <c r="B13" s="132" t="str">
        <f>Položky!C77</f>
        <v>Strojovny</v>
      </c>
      <c r="C13" s="68"/>
      <c r="D13" s="133"/>
      <c r="E13" s="217">
        <f>Položky!BA79</f>
        <v>0</v>
      </c>
      <c r="F13" s="218">
        <f>Položky!BB79</f>
        <v>0</v>
      </c>
      <c r="G13" s="218">
        <f>Položky!BC79</f>
        <v>0</v>
      </c>
      <c r="H13" s="218">
        <f>Položky!BD79</f>
        <v>0</v>
      </c>
      <c r="I13" s="219">
        <f>Položky!BE79</f>
        <v>0</v>
      </c>
    </row>
    <row r="14" spans="1:9" s="36" customFormat="1" ht="13.5" thickBot="1" x14ac:dyDescent="0.25">
      <c r="A14" s="216" t="str">
        <f>Položky!B80</f>
        <v>990</v>
      </c>
      <c r="B14" s="132" t="str">
        <f>Položky!C80</f>
        <v>Ostatní náklady</v>
      </c>
      <c r="C14" s="68"/>
      <c r="D14" s="133"/>
      <c r="E14" s="217">
        <f>Položky!BA83</f>
        <v>0</v>
      </c>
      <c r="F14" s="218">
        <f>Položky!BB83</f>
        <v>0</v>
      </c>
      <c r="G14" s="218">
        <f>Položky!BC83</f>
        <v>0</v>
      </c>
      <c r="H14" s="218">
        <f>Položky!BD83</f>
        <v>0</v>
      </c>
      <c r="I14" s="219">
        <f>Položky!BE83</f>
        <v>0</v>
      </c>
    </row>
    <row r="15" spans="1:9" s="140" customFormat="1" ht="13.5" thickBot="1" x14ac:dyDescent="0.25">
      <c r="A15" s="134"/>
      <c r="B15" s="135" t="s">
        <v>57</v>
      </c>
      <c r="C15" s="135"/>
      <c r="D15" s="136"/>
      <c r="E15" s="137">
        <f>SUM(E7:E14)</f>
        <v>0</v>
      </c>
      <c r="F15" s="138">
        <f>SUM(F7:F14)</f>
        <v>0</v>
      </c>
      <c r="G15" s="138">
        <f>SUM(G7:G14)</f>
        <v>0</v>
      </c>
      <c r="H15" s="138">
        <f>SUM(H7:H14)</f>
        <v>0</v>
      </c>
      <c r="I15" s="139">
        <f>SUM(I7:I14)</f>
        <v>0</v>
      </c>
    </row>
    <row r="16" spans="1:9" x14ac:dyDescent="0.2">
      <c r="A16" s="68"/>
      <c r="B16" s="68"/>
      <c r="C16" s="68"/>
      <c r="D16" s="68"/>
      <c r="E16" s="68"/>
      <c r="F16" s="68"/>
      <c r="G16" s="68"/>
      <c r="H16" s="68"/>
      <c r="I16" s="68"/>
    </row>
    <row r="17" spans="1:57" ht="19.5" customHeight="1" x14ac:dyDescent="0.25">
      <c r="A17" s="124" t="s">
        <v>58</v>
      </c>
      <c r="B17" s="124"/>
      <c r="C17" s="124"/>
      <c r="D17" s="124"/>
      <c r="E17" s="124"/>
      <c r="F17" s="124"/>
      <c r="G17" s="141"/>
      <c r="H17" s="124"/>
      <c r="I17" s="124"/>
      <c r="BA17" s="42"/>
      <c r="BB17" s="42"/>
      <c r="BC17" s="42"/>
      <c r="BD17" s="42"/>
      <c r="BE17" s="42"/>
    </row>
    <row r="18" spans="1:57" ht="13.5" thickBot="1" x14ac:dyDescent="0.25">
      <c r="A18" s="81"/>
      <c r="B18" s="81"/>
      <c r="C18" s="81"/>
      <c r="D18" s="81"/>
      <c r="E18" s="81"/>
      <c r="F18" s="81"/>
      <c r="G18" s="81"/>
      <c r="H18" s="81"/>
      <c r="I18" s="81"/>
    </row>
    <row r="19" spans="1:57" x14ac:dyDescent="0.2">
      <c r="A19" s="75" t="s">
        <v>59</v>
      </c>
      <c r="B19" s="76"/>
      <c r="C19" s="76"/>
      <c r="D19" s="142"/>
      <c r="E19" s="143" t="s">
        <v>60</v>
      </c>
      <c r="F19" s="144" t="s">
        <v>61</v>
      </c>
      <c r="G19" s="145" t="s">
        <v>62</v>
      </c>
      <c r="H19" s="146"/>
      <c r="I19" s="147" t="s">
        <v>60</v>
      </c>
    </row>
    <row r="20" spans="1:57" x14ac:dyDescent="0.2">
      <c r="A20" s="66" t="s">
        <v>227</v>
      </c>
      <c r="B20" s="57"/>
      <c r="C20" s="57"/>
      <c r="D20" s="148"/>
      <c r="E20" s="149"/>
      <c r="F20" s="150"/>
      <c r="G20" s="151">
        <f>CHOOSE(BA20+1,HSV+PSV,HSV+PSV+Mont,HSV+PSV+Dodavka+Mont,HSV,PSV,Mont,Dodavka,Mont+Dodavka,0)</f>
        <v>0</v>
      </c>
      <c r="H20" s="152"/>
      <c r="I20" s="153">
        <f>E20+F20*G20/100</f>
        <v>0</v>
      </c>
      <c r="BA20">
        <v>0</v>
      </c>
    </row>
    <row r="21" spans="1:57" x14ac:dyDescent="0.2">
      <c r="A21" s="66" t="s">
        <v>228</v>
      </c>
      <c r="B21" s="57"/>
      <c r="C21" s="57"/>
      <c r="D21" s="148"/>
      <c r="E21" s="149"/>
      <c r="F21" s="150"/>
      <c r="G21" s="151">
        <f>CHOOSE(BA21+1,HSV+PSV,HSV+PSV+Mont,HSV+PSV+Dodavka+Mont,HSV,PSV,Mont,Dodavka,Mont+Dodavka,0)</f>
        <v>0</v>
      </c>
      <c r="H21" s="152"/>
      <c r="I21" s="153">
        <f>E21+F21*G21/100</f>
        <v>0</v>
      </c>
      <c r="BA21">
        <v>0</v>
      </c>
    </row>
    <row r="22" spans="1:57" x14ac:dyDescent="0.2">
      <c r="A22" s="66" t="s">
        <v>229</v>
      </c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0</v>
      </c>
    </row>
    <row r="23" spans="1:57" x14ac:dyDescent="0.2">
      <c r="A23" s="66" t="s">
        <v>230</v>
      </c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0</v>
      </c>
    </row>
    <row r="24" spans="1:57" x14ac:dyDescent="0.2">
      <c r="A24" s="66" t="s">
        <v>231</v>
      </c>
      <c r="B24" s="57"/>
      <c r="C24" s="57"/>
      <c r="D24" s="148"/>
      <c r="E24" s="149"/>
      <c r="F24" s="150"/>
      <c r="G24" s="151">
        <f>CHOOSE(BA24+1,HSV+PSV,HSV+PSV+Mont,HSV+PSV+Dodavka+Mont,HSV,PSV,Mont,Dodavka,Mont+Dodavka,0)</f>
        <v>0</v>
      </c>
      <c r="H24" s="152"/>
      <c r="I24" s="153">
        <f>E24+F24*G24/100</f>
        <v>0</v>
      </c>
      <c r="BA24">
        <v>1</v>
      </c>
    </row>
    <row r="25" spans="1:57" x14ac:dyDescent="0.2">
      <c r="A25" s="66" t="s">
        <v>232</v>
      </c>
      <c r="B25" s="57"/>
      <c r="C25" s="57"/>
      <c r="D25" s="148"/>
      <c r="E25" s="149"/>
      <c r="F25" s="150"/>
      <c r="G25" s="151">
        <f>CHOOSE(BA25+1,HSV+PSV,HSV+PSV+Mont,HSV+PSV+Dodavka+Mont,HSV,PSV,Mont,Dodavka,Mont+Dodavka,0)</f>
        <v>0</v>
      </c>
      <c r="H25" s="152"/>
      <c r="I25" s="153">
        <f>E25+F25*G25/100</f>
        <v>0</v>
      </c>
      <c r="BA25">
        <v>1</v>
      </c>
    </row>
    <row r="26" spans="1:57" x14ac:dyDescent="0.2">
      <c r="A26" s="66" t="s">
        <v>233</v>
      </c>
      <c r="B26" s="57"/>
      <c r="C26" s="57"/>
      <c r="D26" s="148"/>
      <c r="E26" s="149"/>
      <c r="F26" s="150"/>
      <c r="G26" s="151">
        <f>CHOOSE(BA26+1,HSV+PSV,HSV+PSV+Mont,HSV+PSV+Dodavka+Mont,HSV,PSV,Mont,Dodavka,Mont+Dodavka,0)</f>
        <v>0</v>
      </c>
      <c r="H26" s="152"/>
      <c r="I26" s="153">
        <f>E26+F26*G26/100</f>
        <v>0</v>
      </c>
      <c r="BA26">
        <v>2</v>
      </c>
    </row>
    <row r="27" spans="1:57" x14ac:dyDescent="0.2">
      <c r="A27" s="66" t="s">
        <v>234</v>
      </c>
      <c r="B27" s="57"/>
      <c r="C27" s="57"/>
      <c r="D27" s="148"/>
      <c r="E27" s="149"/>
      <c r="F27" s="150"/>
      <c r="G27" s="151">
        <f>CHOOSE(BA27+1,HSV+PSV,HSV+PSV+Mont,HSV+PSV+Dodavka+Mont,HSV,PSV,Mont,Dodavka,Mont+Dodavka,0)</f>
        <v>0</v>
      </c>
      <c r="H27" s="152"/>
      <c r="I27" s="153">
        <f>E27+F27*G27/100</f>
        <v>0</v>
      </c>
      <c r="BA27">
        <v>2</v>
      </c>
    </row>
    <row r="28" spans="1:57" ht="13.5" thickBot="1" x14ac:dyDescent="0.25">
      <c r="A28" s="154"/>
      <c r="B28" s="155" t="s">
        <v>63</v>
      </c>
      <c r="C28" s="156"/>
      <c r="D28" s="157"/>
      <c r="E28" s="158"/>
      <c r="F28" s="159"/>
      <c r="G28" s="159"/>
      <c r="H28" s="160">
        <f>SUM(I20:I27)</f>
        <v>0</v>
      </c>
      <c r="I28" s="161"/>
    </row>
    <row r="30" spans="1:57" x14ac:dyDescent="0.2">
      <c r="B30" s="140"/>
      <c r="F30" s="162"/>
      <c r="G30" s="163"/>
      <c r="H30" s="163"/>
      <c r="I30" s="164"/>
    </row>
    <row r="31" spans="1:57" x14ac:dyDescent="0.2">
      <c r="F31" s="162"/>
      <c r="G31" s="163"/>
      <c r="H31" s="163"/>
      <c r="I31" s="164"/>
    </row>
    <row r="32" spans="1:57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  <row r="78" spans="6:9" x14ac:dyDescent="0.2">
      <c r="F78" s="162"/>
      <c r="G78" s="163"/>
      <c r="H78" s="163"/>
      <c r="I78" s="164"/>
    </row>
    <row r="79" spans="6:9" x14ac:dyDescent="0.2">
      <c r="F79" s="162"/>
      <c r="G79" s="163"/>
      <c r="H79" s="163"/>
      <c r="I79" s="16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6"/>
  <sheetViews>
    <sheetView showGridLines="0" showZeros="0" zoomScaleNormal="100" workbookViewId="0">
      <selection activeCell="A83" sqref="A83:IV85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0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75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07/2018 Pošta Hněvotín</v>
      </c>
      <c r="D3" s="110"/>
      <c r="E3" s="171" t="s">
        <v>64</v>
      </c>
      <c r="F3" s="172">
        <f>Rekapitulace!H1</f>
        <v>2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01 Zdravotechnika</v>
      </c>
      <c r="D4" s="118"/>
      <c r="E4" s="175" t="str">
        <f>Rekapitulace!G2</f>
        <v>Kopie - Zdravotní instalace-byty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81</v>
      </c>
      <c r="C7" s="187" t="s">
        <v>82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83</v>
      </c>
      <c r="C8" s="195" t="s">
        <v>84</v>
      </c>
      <c r="D8" s="196" t="s">
        <v>85</v>
      </c>
      <c r="E8" s="197">
        <v>22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7</v>
      </c>
      <c r="AC8" s="166">
        <v>7</v>
      </c>
      <c r="AZ8" s="166">
        <v>2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7</v>
      </c>
      <c r="CZ8" s="166">
        <v>0</v>
      </c>
    </row>
    <row r="9" spans="1:104" x14ac:dyDescent="0.2">
      <c r="A9" s="193">
        <v>2</v>
      </c>
      <c r="B9" s="194" t="s">
        <v>86</v>
      </c>
      <c r="C9" s="195" t="s">
        <v>87</v>
      </c>
      <c r="D9" s="196" t="s">
        <v>85</v>
      </c>
      <c r="E9" s="197">
        <v>42</v>
      </c>
      <c r="F9" s="197">
        <v>0</v>
      </c>
      <c r="G9" s="198">
        <f>E9*F9</f>
        <v>0</v>
      </c>
      <c r="O9" s="192">
        <v>2</v>
      </c>
      <c r="AA9" s="166">
        <v>1</v>
      </c>
      <c r="AB9" s="166">
        <v>7</v>
      </c>
      <c r="AC9" s="166">
        <v>7</v>
      </c>
      <c r="AZ9" s="166">
        <v>2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</v>
      </c>
      <c r="CB9" s="199">
        <v>7</v>
      </c>
      <c r="CZ9" s="166">
        <v>0</v>
      </c>
    </row>
    <row r="10" spans="1:104" x14ac:dyDescent="0.2">
      <c r="A10" s="193">
        <v>3</v>
      </c>
      <c r="B10" s="194" t="s">
        <v>88</v>
      </c>
      <c r="C10" s="195" t="s">
        <v>89</v>
      </c>
      <c r="D10" s="196" t="s">
        <v>85</v>
      </c>
      <c r="E10" s="197">
        <v>10</v>
      </c>
      <c r="F10" s="197">
        <v>0</v>
      </c>
      <c r="G10" s="198">
        <f>E10*F10</f>
        <v>0</v>
      </c>
      <c r="O10" s="192">
        <v>2</v>
      </c>
      <c r="AA10" s="166">
        <v>1</v>
      </c>
      <c r="AB10" s="166">
        <v>7</v>
      </c>
      <c r="AC10" s="166">
        <v>7</v>
      </c>
      <c r="AZ10" s="166">
        <v>2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</v>
      </c>
      <c r="CB10" s="199">
        <v>7</v>
      </c>
      <c r="CZ10" s="166">
        <v>0</v>
      </c>
    </row>
    <row r="11" spans="1:104" x14ac:dyDescent="0.2">
      <c r="A11" s="193">
        <v>4</v>
      </c>
      <c r="B11" s="194" t="s">
        <v>90</v>
      </c>
      <c r="C11" s="195" t="s">
        <v>91</v>
      </c>
      <c r="D11" s="196" t="s">
        <v>85</v>
      </c>
      <c r="E11" s="197">
        <v>18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7</v>
      </c>
      <c r="AC11" s="166">
        <v>7</v>
      </c>
      <c r="AZ11" s="166">
        <v>2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7</v>
      </c>
      <c r="CZ11" s="166">
        <v>0</v>
      </c>
    </row>
    <row r="12" spans="1:104" x14ac:dyDescent="0.2">
      <c r="A12" s="193">
        <v>5</v>
      </c>
      <c r="B12" s="194" t="s">
        <v>92</v>
      </c>
      <c r="C12" s="195" t="s">
        <v>93</v>
      </c>
      <c r="D12" s="196" t="s">
        <v>85</v>
      </c>
      <c r="E12" s="197">
        <v>22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7</v>
      </c>
      <c r="AC12" s="166">
        <v>7</v>
      </c>
      <c r="AZ12" s="166">
        <v>2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7</v>
      </c>
      <c r="CZ12" s="166">
        <v>0</v>
      </c>
    </row>
    <row r="13" spans="1:104" x14ac:dyDescent="0.2">
      <c r="A13" s="193">
        <v>6</v>
      </c>
      <c r="B13" s="194" t="s">
        <v>94</v>
      </c>
      <c r="C13" s="195" t="s">
        <v>95</v>
      </c>
      <c r="D13" s="196" t="s">
        <v>96</v>
      </c>
      <c r="E13" s="197">
        <v>5</v>
      </c>
      <c r="F13" s="197">
        <v>0</v>
      </c>
      <c r="G13" s="198">
        <f>E13*F13</f>
        <v>0</v>
      </c>
      <c r="O13" s="192">
        <v>2</v>
      </c>
      <c r="AA13" s="166">
        <v>1</v>
      </c>
      <c r="AB13" s="166">
        <v>7</v>
      </c>
      <c r="AC13" s="166">
        <v>7</v>
      </c>
      <c r="AZ13" s="166">
        <v>2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</v>
      </c>
      <c r="CB13" s="199">
        <v>7</v>
      </c>
      <c r="CZ13" s="166">
        <v>0</v>
      </c>
    </row>
    <row r="14" spans="1:104" x14ac:dyDescent="0.2">
      <c r="A14" s="193">
        <v>7</v>
      </c>
      <c r="B14" s="194" t="s">
        <v>97</v>
      </c>
      <c r="C14" s="195" t="s">
        <v>98</v>
      </c>
      <c r="D14" s="196" t="s">
        <v>96</v>
      </c>
      <c r="E14" s="197">
        <v>10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7</v>
      </c>
      <c r="AC14" s="166">
        <v>7</v>
      </c>
      <c r="AZ14" s="166">
        <v>2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7</v>
      </c>
      <c r="CZ14" s="166">
        <v>0</v>
      </c>
    </row>
    <row r="15" spans="1:104" x14ac:dyDescent="0.2">
      <c r="A15" s="193">
        <v>8</v>
      </c>
      <c r="B15" s="194" t="s">
        <v>99</v>
      </c>
      <c r="C15" s="195" t="s">
        <v>100</v>
      </c>
      <c r="D15" s="196" t="s">
        <v>96</v>
      </c>
      <c r="E15" s="197">
        <v>5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7</v>
      </c>
      <c r="AC15" s="166">
        <v>7</v>
      </c>
      <c r="AZ15" s="166">
        <v>2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7</v>
      </c>
      <c r="CZ15" s="166">
        <v>0</v>
      </c>
    </row>
    <row r="16" spans="1:104" x14ac:dyDescent="0.2">
      <c r="A16" s="193">
        <v>9</v>
      </c>
      <c r="B16" s="194" t="s">
        <v>101</v>
      </c>
      <c r="C16" s="195" t="s">
        <v>102</v>
      </c>
      <c r="D16" s="196" t="s">
        <v>85</v>
      </c>
      <c r="E16" s="197">
        <v>30.5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7</v>
      </c>
      <c r="AC16" s="166">
        <v>7</v>
      </c>
      <c r="AZ16" s="166">
        <v>2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7</v>
      </c>
      <c r="CZ16" s="166">
        <v>0</v>
      </c>
    </row>
    <row r="17" spans="1:104" x14ac:dyDescent="0.2">
      <c r="A17" s="193">
        <v>10</v>
      </c>
      <c r="B17" s="194" t="s">
        <v>103</v>
      </c>
      <c r="C17" s="195" t="s">
        <v>104</v>
      </c>
      <c r="D17" s="196" t="s">
        <v>61</v>
      </c>
      <c r="E17" s="197">
        <v>754.69050000000004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7</v>
      </c>
      <c r="AC17" s="166">
        <v>7</v>
      </c>
      <c r="AZ17" s="166">
        <v>2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7</v>
      </c>
      <c r="CZ17" s="166">
        <v>0</v>
      </c>
    </row>
    <row r="18" spans="1:104" x14ac:dyDescent="0.2">
      <c r="A18" s="200"/>
      <c r="B18" s="201" t="s">
        <v>73</v>
      </c>
      <c r="C18" s="202" t="str">
        <f>CONCATENATE(B7," ",C7)</f>
        <v>721 Vnitřní kanalizace</v>
      </c>
      <c r="D18" s="203"/>
      <c r="E18" s="204"/>
      <c r="F18" s="205"/>
      <c r="G18" s="206">
        <f>SUM(G7:G17)</f>
        <v>0</v>
      </c>
      <c r="O18" s="192">
        <v>4</v>
      </c>
      <c r="BA18" s="207">
        <f>SUM(BA7:BA17)</f>
        <v>0</v>
      </c>
      <c r="BB18" s="207">
        <f>SUM(BB7:BB17)</f>
        <v>0</v>
      </c>
      <c r="BC18" s="207">
        <f>SUM(BC7:BC17)</f>
        <v>0</v>
      </c>
      <c r="BD18" s="207">
        <f>SUM(BD7:BD17)</f>
        <v>0</v>
      </c>
      <c r="BE18" s="207">
        <f>SUM(BE7:BE17)</f>
        <v>0</v>
      </c>
    </row>
    <row r="19" spans="1:104" x14ac:dyDescent="0.2">
      <c r="A19" s="185" t="s">
        <v>72</v>
      </c>
      <c r="B19" s="186" t="s">
        <v>105</v>
      </c>
      <c r="C19" s="187" t="s">
        <v>106</v>
      </c>
      <c r="D19" s="188"/>
      <c r="E19" s="189"/>
      <c r="F19" s="189"/>
      <c r="G19" s="190"/>
      <c r="H19" s="191"/>
      <c r="I19" s="191"/>
      <c r="O19" s="192">
        <v>1</v>
      </c>
    </row>
    <row r="20" spans="1:104" x14ac:dyDescent="0.2">
      <c r="A20" s="193">
        <v>11</v>
      </c>
      <c r="B20" s="194" t="s">
        <v>107</v>
      </c>
      <c r="C20" s="195" t="s">
        <v>108</v>
      </c>
      <c r="D20" s="196" t="s">
        <v>85</v>
      </c>
      <c r="E20" s="197">
        <v>120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7</v>
      </c>
      <c r="AC20" s="166">
        <v>7</v>
      </c>
      <c r="AZ20" s="166">
        <v>2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7</v>
      </c>
      <c r="CZ20" s="166">
        <v>0</v>
      </c>
    </row>
    <row r="21" spans="1:104" x14ac:dyDescent="0.2">
      <c r="A21" s="193">
        <v>12</v>
      </c>
      <c r="B21" s="194" t="s">
        <v>109</v>
      </c>
      <c r="C21" s="195" t="s">
        <v>110</v>
      </c>
      <c r="D21" s="196" t="s">
        <v>85</v>
      </c>
      <c r="E21" s="197">
        <v>22</v>
      </c>
      <c r="F21" s="197">
        <v>0</v>
      </c>
      <c r="G21" s="198">
        <f>E21*F21</f>
        <v>0</v>
      </c>
      <c r="O21" s="192">
        <v>2</v>
      </c>
      <c r="AA21" s="166">
        <v>1</v>
      </c>
      <c r="AB21" s="166">
        <v>7</v>
      </c>
      <c r="AC21" s="166">
        <v>7</v>
      </c>
      <c r="AZ21" s="166">
        <v>2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1</v>
      </c>
      <c r="CB21" s="199">
        <v>7</v>
      </c>
      <c r="CZ21" s="166">
        <v>0</v>
      </c>
    </row>
    <row r="22" spans="1:104" ht="22.5" x14ac:dyDescent="0.2">
      <c r="A22" s="193">
        <v>13</v>
      </c>
      <c r="B22" s="194" t="s">
        <v>111</v>
      </c>
      <c r="C22" s="195" t="s">
        <v>112</v>
      </c>
      <c r="D22" s="196" t="s">
        <v>85</v>
      </c>
      <c r="E22" s="197">
        <v>142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7</v>
      </c>
      <c r="AC22" s="166">
        <v>7</v>
      </c>
      <c r="AZ22" s="166">
        <v>2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7</v>
      </c>
      <c r="CZ22" s="166">
        <v>0</v>
      </c>
    </row>
    <row r="23" spans="1:104" x14ac:dyDescent="0.2">
      <c r="A23" s="193">
        <v>14</v>
      </c>
      <c r="B23" s="194" t="s">
        <v>113</v>
      </c>
      <c r="C23" s="195" t="s">
        <v>114</v>
      </c>
      <c r="D23" s="196" t="s">
        <v>96</v>
      </c>
      <c r="E23" s="197">
        <v>30</v>
      </c>
      <c r="F23" s="197">
        <v>0</v>
      </c>
      <c r="G23" s="198">
        <f>E23*F23</f>
        <v>0</v>
      </c>
      <c r="O23" s="192">
        <v>2</v>
      </c>
      <c r="AA23" s="166">
        <v>1</v>
      </c>
      <c r="AB23" s="166">
        <v>7</v>
      </c>
      <c r="AC23" s="166">
        <v>7</v>
      </c>
      <c r="AZ23" s="166">
        <v>2</v>
      </c>
      <c r="BA23" s="166">
        <f>IF(AZ23=1,G23,0)</f>
        <v>0</v>
      </c>
      <c r="BB23" s="166">
        <f>IF(AZ23=2,G23,0)</f>
        <v>0</v>
      </c>
      <c r="BC23" s="166">
        <f>IF(AZ23=3,G23,0)</f>
        <v>0</v>
      </c>
      <c r="BD23" s="166">
        <f>IF(AZ23=4,G23,0)</f>
        <v>0</v>
      </c>
      <c r="BE23" s="166">
        <f>IF(AZ23=5,G23,0)</f>
        <v>0</v>
      </c>
      <c r="CA23" s="199">
        <v>1</v>
      </c>
      <c r="CB23" s="199">
        <v>7</v>
      </c>
      <c r="CZ23" s="166">
        <v>0</v>
      </c>
    </row>
    <row r="24" spans="1:104" x14ac:dyDescent="0.2">
      <c r="A24" s="193">
        <v>15</v>
      </c>
      <c r="B24" s="194" t="s">
        <v>115</v>
      </c>
      <c r="C24" s="195" t="s">
        <v>116</v>
      </c>
      <c r="D24" s="196" t="s">
        <v>96</v>
      </c>
      <c r="E24" s="197">
        <v>10</v>
      </c>
      <c r="F24" s="197">
        <v>0</v>
      </c>
      <c r="G24" s="198">
        <f>E24*F24</f>
        <v>0</v>
      </c>
      <c r="O24" s="192">
        <v>2</v>
      </c>
      <c r="AA24" s="166">
        <v>1</v>
      </c>
      <c r="AB24" s="166">
        <v>7</v>
      </c>
      <c r="AC24" s="166">
        <v>7</v>
      </c>
      <c r="AZ24" s="166">
        <v>2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</v>
      </c>
      <c r="CB24" s="199">
        <v>7</v>
      </c>
      <c r="CZ24" s="166">
        <v>0</v>
      </c>
    </row>
    <row r="25" spans="1:104" x14ac:dyDescent="0.2">
      <c r="A25" s="193">
        <v>16</v>
      </c>
      <c r="B25" s="194" t="s">
        <v>117</v>
      </c>
      <c r="C25" s="195" t="s">
        <v>118</v>
      </c>
      <c r="D25" s="196" t="s">
        <v>96</v>
      </c>
      <c r="E25" s="197">
        <v>30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7</v>
      </c>
      <c r="AC25" s="166">
        <v>7</v>
      </c>
      <c r="AZ25" s="166">
        <v>2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7</v>
      </c>
      <c r="CZ25" s="166">
        <v>0</v>
      </c>
    </row>
    <row r="26" spans="1:104" x14ac:dyDescent="0.2">
      <c r="A26" s="193">
        <v>17</v>
      </c>
      <c r="B26" s="194" t="s">
        <v>119</v>
      </c>
      <c r="C26" s="195" t="s">
        <v>120</v>
      </c>
      <c r="D26" s="196" t="s">
        <v>121</v>
      </c>
      <c r="E26" s="197">
        <v>5</v>
      </c>
      <c r="F26" s="197">
        <v>0</v>
      </c>
      <c r="G26" s="198">
        <f>E26*F26</f>
        <v>0</v>
      </c>
      <c r="O26" s="192">
        <v>2</v>
      </c>
      <c r="AA26" s="166">
        <v>1</v>
      </c>
      <c r="AB26" s="166">
        <v>7</v>
      </c>
      <c r="AC26" s="166">
        <v>7</v>
      </c>
      <c r="AZ26" s="166">
        <v>2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</v>
      </c>
      <c r="CB26" s="199">
        <v>7</v>
      </c>
      <c r="CZ26" s="166">
        <v>0</v>
      </c>
    </row>
    <row r="27" spans="1:104" x14ac:dyDescent="0.2">
      <c r="A27" s="193">
        <v>18</v>
      </c>
      <c r="B27" s="194" t="s">
        <v>122</v>
      </c>
      <c r="C27" s="195" t="s">
        <v>123</v>
      </c>
      <c r="D27" s="196" t="s">
        <v>96</v>
      </c>
      <c r="E27" s="197">
        <v>20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7</v>
      </c>
      <c r="AC27" s="166">
        <v>7</v>
      </c>
      <c r="AZ27" s="166">
        <v>2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7</v>
      </c>
      <c r="CZ27" s="166">
        <v>0</v>
      </c>
    </row>
    <row r="28" spans="1:104" x14ac:dyDescent="0.2">
      <c r="A28" s="193">
        <v>19</v>
      </c>
      <c r="B28" s="194" t="s">
        <v>124</v>
      </c>
      <c r="C28" s="195" t="s">
        <v>125</v>
      </c>
      <c r="D28" s="196" t="s">
        <v>85</v>
      </c>
      <c r="E28" s="197">
        <v>142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7</v>
      </c>
      <c r="AC28" s="166">
        <v>7</v>
      </c>
      <c r="AZ28" s="166">
        <v>2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7</v>
      </c>
      <c r="CZ28" s="166">
        <v>0</v>
      </c>
    </row>
    <row r="29" spans="1:104" x14ac:dyDescent="0.2">
      <c r="A29" s="193">
        <v>20</v>
      </c>
      <c r="B29" s="194" t="s">
        <v>126</v>
      </c>
      <c r="C29" s="195" t="s">
        <v>127</v>
      </c>
      <c r="D29" s="196" t="s">
        <v>85</v>
      </c>
      <c r="E29" s="197">
        <v>142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7</v>
      </c>
      <c r="AC29" s="166">
        <v>7</v>
      </c>
      <c r="AZ29" s="166">
        <v>2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7</v>
      </c>
      <c r="CZ29" s="166">
        <v>0</v>
      </c>
    </row>
    <row r="30" spans="1:104" x14ac:dyDescent="0.2">
      <c r="A30" s="193">
        <v>21</v>
      </c>
      <c r="B30" s="194" t="s">
        <v>128</v>
      </c>
      <c r="C30" s="195" t="s">
        <v>129</v>
      </c>
      <c r="D30" s="196" t="s">
        <v>85</v>
      </c>
      <c r="E30" s="197">
        <v>78</v>
      </c>
      <c r="F30" s="197">
        <v>0</v>
      </c>
      <c r="G30" s="198">
        <f>E30*F30</f>
        <v>0</v>
      </c>
      <c r="O30" s="192">
        <v>2</v>
      </c>
      <c r="AA30" s="166">
        <v>12</v>
      </c>
      <c r="AB30" s="166">
        <v>0</v>
      </c>
      <c r="AC30" s="166">
        <v>45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12</v>
      </c>
      <c r="CB30" s="199">
        <v>0</v>
      </c>
      <c r="CZ30" s="166">
        <v>0</v>
      </c>
    </row>
    <row r="31" spans="1:104" x14ac:dyDescent="0.2">
      <c r="A31" s="193">
        <v>22</v>
      </c>
      <c r="B31" s="194" t="s">
        <v>130</v>
      </c>
      <c r="C31" s="195" t="s">
        <v>131</v>
      </c>
      <c r="D31" s="196" t="s">
        <v>85</v>
      </c>
      <c r="E31" s="197">
        <v>42</v>
      </c>
      <c r="F31" s="197">
        <v>0</v>
      </c>
      <c r="G31" s="198">
        <f>E31*F31</f>
        <v>0</v>
      </c>
      <c r="O31" s="192">
        <v>2</v>
      </c>
      <c r="AA31" s="166">
        <v>12</v>
      </c>
      <c r="AB31" s="166">
        <v>0</v>
      </c>
      <c r="AC31" s="166">
        <v>47</v>
      </c>
      <c r="AZ31" s="166">
        <v>2</v>
      </c>
      <c r="BA31" s="166">
        <f>IF(AZ31=1,G31,0)</f>
        <v>0</v>
      </c>
      <c r="BB31" s="166">
        <f>IF(AZ31=2,G31,0)</f>
        <v>0</v>
      </c>
      <c r="BC31" s="166">
        <f>IF(AZ31=3,G31,0)</f>
        <v>0</v>
      </c>
      <c r="BD31" s="166">
        <f>IF(AZ31=4,G31,0)</f>
        <v>0</v>
      </c>
      <c r="BE31" s="166">
        <f>IF(AZ31=5,G31,0)</f>
        <v>0</v>
      </c>
      <c r="CA31" s="199">
        <v>12</v>
      </c>
      <c r="CB31" s="199">
        <v>0</v>
      </c>
      <c r="CZ31" s="166">
        <v>0</v>
      </c>
    </row>
    <row r="32" spans="1:104" ht="22.5" x14ac:dyDescent="0.2">
      <c r="A32" s="193">
        <v>23</v>
      </c>
      <c r="B32" s="194" t="s">
        <v>132</v>
      </c>
      <c r="C32" s="195" t="s">
        <v>133</v>
      </c>
      <c r="D32" s="196" t="s">
        <v>96</v>
      </c>
      <c r="E32" s="197">
        <v>10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7</v>
      </c>
      <c r="AC32" s="166">
        <v>7</v>
      </c>
      <c r="AZ32" s="166">
        <v>2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7</v>
      </c>
      <c r="CZ32" s="166">
        <v>0</v>
      </c>
    </row>
    <row r="33" spans="1:104" x14ac:dyDescent="0.2">
      <c r="A33" s="193">
        <v>24</v>
      </c>
      <c r="B33" s="194" t="s">
        <v>134</v>
      </c>
      <c r="C33" s="195" t="s">
        <v>135</v>
      </c>
      <c r="D33" s="196" t="s">
        <v>96</v>
      </c>
      <c r="E33" s="197">
        <v>10</v>
      </c>
      <c r="F33" s="197">
        <v>0</v>
      </c>
      <c r="G33" s="198">
        <f>E33*F33</f>
        <v>0</v>
      </c>
      <c r="O33" s="192">
        <v>2</v>
      </c>
      <c r="AA33" s="166">
        <v>1</v>
      </c>
      <c r="AB33" s="166">
        <v>7</v>
      </c>
      <c r="AC33" s="166">
        <v>7</v>
      </c>
      <c r="AZ33" s="166">
        <v>2</v>
      </c>
      <c r="BA33" s="166">
        <f>IF(AZ33=1,G33,0)</f>
        <v>0</v>
      </c>
      <c r="BB33" s="166">
        <f>IF(AZ33=2,G33,0)</f>
        <v>0</v>
      </c>
      <c r="BC33" s="166">
        <f>IF(AZ33=3,G33,0)</f>
        <v>0</v>
      </c>
      <c r="BD33" s="166">
        <f>IF(AZ33=4,G33,0)</f>
        <v>0</v>
      </c>
      <c r="BE33" s="166">
        <f>IF(AZ33=5,G33,0)</f>
        <v>0</v>
      </c>
      <c r="CA33" s="199">
        <v>1</v>
      </c>
      <c r="CB33" s="199">
        <v>7</v>
      </c>
      <c r="CZ33" s="166">
        <v>0</v>
      </c>
    </row>
    <row r="34" spans="1:104" x14ac:dyDescent="0.2">
      <c r="A34" s="193">
        <v>25</v>
      </c>
      <c r="B34" s="194" t="s">
        <v>136</v>
      </c>
      <c r="C34" s="195" t="s">
        <v>137</v>
      </c>
      <c r="D34" s="196" t="s">
        <v>96</v>
      </c>
      <c r="E34" s="197">
        <v>10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7</v>
      </c>
      <c r="AC34" s="166">
        <v>7</v>
      </c>
      <c r="AZ34" s="166">
        <v>2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7</v>
      </c>
      <c r="CZ34" s="166">
        <v>0</v>
      </c>
    </row>
    <row r="35" spans="1:104" x14ac:dyDescent="0.2">
      <c r="A35" s="193">
        <v>26</v>
      </c>
      <c r="B35" s="194" t="s">
        <v>138</v>
      </c>
      <c r="C35" s="195" t="s">
        <v>139</v>
      </c>
      <c r="D35" s="196" t="s">
        <v>96</v>
      </c>
      <c r="E35" s="197">
        <v>10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7</v>
      </c>
      <c r="AC35" s="166">
        <v>7</v>
      </c>
      <c r="AZ35" s="166">
        <v>2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7</v>
      </c>
      <c r="CZ35" s="166">
        <v>0</v>
      </c>
    </row>
    <row r="36" spans="1:104" x14ac:dyDescent="0.2">
      <c r="A36" s="200"/>
      <c r="B36" s="201" t="s">
        <v>73</v>
      </c>
      <c r="C36" s="202" t="str">
        <f>CONCATENATE(B19," ",C19)</f>
        <v>722 Vnitřní vodovod</v>
      </c>
      <c r="D36" s="203"/>
      <c r="E36" s="204"/>
      <c r="F36" s="205"/>
      <c r="G36" s="206">
        <f>SUM(G19:G35)</f>
        <v>0</v>
      </c>
      <c r="O36" s="192">
        <v>4</v>
      </c>
      <c r="BA36" s="207">
        <f>SUM(BA19:BA35)</f>
        <v>0</v>
      </c>
      <c r="BB36" s="207">
        <f>SUM(BB19:BB35)</f>
        <v>0</v>
      </c>
      <c r="BC36" s="207">
        <f>SUM(BC19:BC35)</f>
        <v>0</v>
      </c>
      <c r="BD36" s="207">
        <f>SUM(BD19:BD35)</f>
        <v>0</v>
      </c>
      <c r="BE36" s="207">
        <f>SUM(BE19:BE35)</f>
        <v>0</v>
      </c>
    </row>
    <row r="37" spans="1:104" x14ac:dyDescent="0.2">
      <c r="A37" s="185" t="s">
        <v>72</v>
      </c>
      <c r="B37" s="186" t="s">
        <v>140</v>
      </c>
      <c r="C37" s="187" t="s">
        <v>141</v>
      </c>
      <c r="D37" s="188"/>
      <c r="E37" s="189"/>
      <c r="F37" s="189"/>
      <c r="G37" s="190"/>
      <c r="H37" s="191"/>
      <c r="I37" s="191"/>
      <c r="O37" s="192">
        <v>1</v>
      </c>
    </row>
    <row r="38" spans="1:104" ht="22.5" x14ac:dyDescent="0.2">
      <c r="A38" s="193">
        <v>27</v>
      </c>
      <c r="B38" s="194" t="s">
        <v>142</v>
      </c>
      <c r="C38" s="195" t="s">
        <v>143</v>
      </c>
      <c r="D38" s="196" t="s">
        <v>144</v>
      </c>
      <c r="E38" s="197">
        <v>12</v>
      </c>
      <c r="F38" s="197">
        <v>0</v>
      </c>
      <c r="G38" s="198">
        <f>E38*F38</f>
        <v>0</v>
      </c>
      <c r="O38" s="192">
        <v>2</v>
      </c>
      <c r="AA38" s="166">
        <v>12</v>
      </c>
      <c r="AB38" s="166">
        <v>0</v>
      </c>
      <c r="AC38" s="166">
        <v>68</v>
      </c>
      <c r="AZ38" s="166">
        <v>1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12</v>
      </c>
      <c r="CB38" s="199">
        <v>0</v>
      </c>
      <c r="CZ38" s="166">
        <v>0</v>
      </c>
    </row>
    <row r="39" spans="1:104" x14ac:dyDescent="0.2">
      <c r="A39" s="200"/>
      <c r="B39" s="201" t="s">
        <v>73</v>
      </c>
      <c r="C39" s="202" t="str">
        <f>CONCATENATE(B37," ",C37)</f>
        <v>45 Podkladní a vedlejší konstrukc</v>
      </c>
      <c r="D39" s="203"/>
      <c r="E39" s="204"/>
      <c r="F39" s="205"/>
      <c r="G39" s="206">
        <f>SUM(G37:G38)</f>
        <v>0</v>
      </c>
      <c r="O39" s="192">
        <v>4</v>
      </c>
      <c r="BA39" s="207">
        <f>SUM(BA37:BA38)</f>
        <v>0</v>
      </c>
      <c r="BB39" s="207">
        <f>SUM(BB37:BB38)</f>
        <v>0</v>
      </c>
      <c r="BC39" s="207">
        <f>SUM(BC37:BC38)</f>
        <v>0</v>
      </c>
      <c r="BD39" s="207">
        <f>SUM(BD37:BD38)</f>
        <v>0</v>
      </c>
      <c r="BE39" s="207">
        <f>SUM(BE37:BE38)</f>
        <v>0</v>
      </c>
    </row>
    <row r="40" spans="1:104" x14ac:dyDescent="0.2">
      <c r="A40" s="185" t="s">
        <v>72</v>
      </c>
      <c r="B40" s="186" t="s">
        <v>145</v>
      </c>
      <c r="C40" s="187" t="s">
        <v>146</v>
      </c>
      <c r="D40" s="188"/>
      <c r="E40" s="189"/>
      <c r="F40" s="189"/>
      <c r="G40" s="190"/>
      <c r="H40" s="191"/>
      <c r="I40" s="191"/>
      <c r="O40" s="192">
        <v>1</v>
      </c>
    </row>
    <row r="41" spans="1:104" x14ac:dyDescent="0.2">
      <c r="A41" s="193">
        <v>28</v>
      </c>
      <c r="B41" s="194" t="s">
        <v>147</v>
      </c>
      <c r="C41" s="195" t="s">
        <v>148</v>
      </c>
      <c r="D41" s="196" t="s">
        <v>149</v>
      </c>
      <c r="E41" s="197">
        <v>1.8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1</v>
      </c>
      <c r="AC41" s="166">
        <v>1</v>
      </c>
      <c r="AZ41" s="166">
        <v>1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1</v>
      </c>
      <c r="CZ41" s="166">
        <v>0</v>
      </c>
    </row>
    <row r="42" spans="1:104" x14ac:dyDescent="0.2">
      <c r="A42" s="200"/>
      <c r="B42" s="201" t="s">
        <v>73</v>
      </c>
      <c r="C42" s="202" t="str">
        <f>CONCATENATE(B40," ",C40)</f>
        <v>96 Bourání konstrukcí</v>
      </c>
      <c r="D42" s="203"/>
      <c r="E42" s="204"/>
      <c r="F42" s="205"/>
      <c r="G42" s="206">
        <f>SUM(G40:G41)</f>
        <v>0</v>
      </c>
      <c r="O42" s="192">
        <v>4</v>
      </c>
      <c r="BA42" s="207">
        <f>SUM(BA40:BA41)</f>
        <v>0</v>
      </c>
      <c r="BB42" s="207">
        <f>SUM(BB40:BB41)</f>
        <v>0</v>
      </c>
      <c r="BC42" s="207">
        <f>SUM(BC40:BC41)</f>
        <v>0</v>
      </c>
      <c r="BD42" s="207">
        <f>SUM(BD40:BD41)</f>
        <v>0</v>
      </c>
      <c r="BE42" s="207">
        <f>SUM(BE40:BE41)</f>
        <v>0</v>
      </c>
    </row>
    <row r="43" spans="1:104" x14ac:dyDescent="0.2">
      <c r="A43" s="185" t="s">
        <v>72</v>
      </c>
      <c r="B43" s="186" t="s">
        <v>150</v>
      </c>
      <c r="C43" s="187" t="s">
        <v>151</v>
      </c>
      <c r="D43" s="188"/>
      <c r="E43" s="189"/>
      <c r="F43" s="189"/>
      <c r="G43" s="190"/>
      <c r="H43" s="191"/>
      <c r="I43" s="191"/>
      <c r="O43" s="192">
        <v>1</v>
      </c>
    </row>
    <row r="44" spans="1:104" x14ac:dyDescent="0.2">
      <c r="A44" s="193">
        <v>29</v>
      </c>
      <c r="B44" s="194" t="s">
        <v>152</v>
      </c>
      <c r="C44" s="195" t="s">
        <v>153</v>
      </c>
      <c r="D44" s="196" t="s">
        <v>154</v>
      </c>
      <c r="E44" s="197">
        <v>3.96</v>
      </c>
      <c r="F44" s="197">
        <v>0</v>
      </c>
      <c r="G44" s="198">
        <f>E44*F44</f>
        <v>0</v>
      </c>
      <c r="O44" s="192">
        <v>2</v>
      </c>
      <c r="AA44" s="166">
        <v>1</v>
      </c>
      <c r="AB44" s="166">
        <v>10</v>
      </c>
      <c r="AC44" s="166">
        <v>10</v>
      </c>
      <c r="AZ44" s="166">
        <v>1</v>
      </c>
      <c r="BA44" s="166">
        <f>IF(AZ44=1,G44,0)</f>
        <v>0</v>
      </c>
      <c r="BB44" s="166">
        <f>IF(AZ44=2,G44,0)</f>
        <v>0</v>
      </c>
      <c r="BC44" s="166">
        <f>IF(AZ44=3,G44,0)</f>
        <v>0</v>
      </c>
      <c r="BD44" s="166">
        <f>IF(AZ44=4,G44,0)</f>
        <v>0</v>
      </c>
      <c r="BE44" s="166">
        <f>IF(AZ44=5,G44,0)</f>
        <v>0</v>
      </c>
      <c r="CA44" s="199">
        <v>1</v>
      </c>
      <c r="CB44" s="199">
        <v>10</v>
      </c>
      <c r="CZ44" s="166">
        <v>0</v>
      </c>
    </row>
    <row r="45" spans="1:104" x14ac:dyDescent="0.2">
      <c r="A45" s="193">
        <v>30</v>
      </c>
      <c r="B45" s="194" t="s">
        <v>155</v>
      </c>
      <c r="C45" s="195" t="s">
        <v>156</v>
      </c>
      <c r="D45" s="196" t="s">
        <v>154</v>
      </c>
      <c r="E45" s="197">
        <v>3.96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10</v>
      </c>
      <c r="AC45" s="166">
        <v>10</v>
      </c>
      <c r="AZ45" s="166">
        <v>1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10</v>
      </c>
      <c r="CZ45" s="166">
        <v>0</v>
      </c>
    </row>
    <row r="46" spans="1:104" x14ac:dyDescent="0.2">
      <c r="A46" s="193">
        <v>31</v>
      </c>
      <c r="B46" s="194" t="s">
        <v>157</v>
      </c>
      <c r="C46" s="195" t="s">
        <v>158</v>
      </c>
      <c r="D46" s="196" t="s">
        <v>154</v>
      </c>
      <c r="E46" s="197">
        <v>23.76</v>
      </c>
      <c r="F46" s="197">
        <v>0</v>
      </c>
      <c r="G46" s="198">
        <f>E46*F46</f>
        <v>0</v>
      </c>
      <c r="O46" s="192">
        <v>2</v>
      </c>
      <c r="AA46" s="166">
        <v>1</v>
      </c>
      <c r="AB46" s="166">
        <v>10</v>
      </c>
      <c r="AC46" s="166">
        <v>10</v>
      </c>
      <c r="AZ46" s="166">
        <v>1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</v>
      </c>
      <c r="CB46" s="199">
        <v>10</v>
      </c>
      <c r="CZ46" s="166">
        <v>0</v>
      </c>
    </row>
    <row r="47" spans="1:104" x14ac:dyDescent="0.2">
      <c r="A47" s="193">
        <v>32</v>
      </c>
      <c r="B47" s="194" t="s">
        <v>159</v>
      </c>
      <c r="C47" s="195" t="s">
        <v>160</v>
      </c>
      <c r="D47" s="196" t="s">
        <v>154</v>
      </c>
      <c r="E47" s="197">
        <v>3.96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10</v>
      </c>
      <c r="AC47" s="166">
        <v>10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10</v>
      </c>
      <c r="CZ47" s="166">
        <v>0</v>
      </c>
    </row>
    <row r="48" spans="1:104" x14ac:dyDescent="0.2">
      <c r="A48" s="200"/>
      <c r="B48" s="201" t="s">
        <v>73</v>
      </c>
      <c r="C48" s="202" t="str">
        <f>CONCATENATE(B43," ",C43)</f>
        <v>D96 Přesuny suti a vybouraných hmot</v>
      </c>
      <c r="D48" s="203"/>
      <c r="E48" s="204"/>
      <c r="F48" s="205"/>
      <c r="G48" s="206">
        <f>SUM(G43:G47)</f>
        <v>0</v>
      </c>
      <c r="O48" s="192">
        <v>4</v>
      </c>
      <c r="BA48" s="207">
        <f>SUM(BA43:BA47)</f>
        <v>0</v>
      </c>
      <c r="BB48" s="207">
        <f>SUM(BB43:BB47)</f>
        <v>0</v>
      </c>
      <c r="BC48" s="207">
        <f>SUM(BC43:BC47)</f>
        <v>0</v>
      </c>
      <c r="BD48" s="207">
        <f>SUM(BD43:BD47)</f>
        <v>0</v>
      </c>
      <c r="BE48" s="207">
        <f>SUM(BE43:BE47)</f>
        <v>0</v>
      </c>
    </row>
    <row r="49" spans="1:104" x14ac:dyDescent="0.2">
      <c r="A49" s="185" t="s">
        <v>72</v>
      </c>
      <c r="B49" s="186" t="s">
        <v>161</v>
      </c>
      <c r="C49" s="187" t="s">
        <v>162</v>
      </c>
      <c r="D49" s="188"/>
      <c r="E49" s="189"/>
      <c r="F49" s="189"/>
      <c r="G49" s="190"/>
      <c r="H49" s="191"/>
      <c r="I49" s="191"/>
      <c r="O49" s="192">
        <v>1</v>
      </c>
    </row>
    <row r="50" spans="1:104" x14ac:dyDescent="0.2">
      <c r="A50" s="193">
        <v>33</v>
      </c>
      <c r="B50" s="194" t="s">
        <v>163</v>
      </c>
      <c r="C50" s="195" t="s">
        <v>164</v>
      </c>
      <c r="D50" s="196" t="s">
        <v>165</v>
      </c>
      <c r="E50" s="197">
        <v>5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7</v>
      </c>
      <c r="AC50" s="166">
        <v>7</v>
      </c>
      <c r="AZ50" s="166">
        <v>2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7</v>
      </c>
      <c r="CZ50" s="166">
        <v>0</v>
      </c>
    </row>
    <row r="51" spans="1:104" x14ac:dyDescent="0.2">
      <c r="A51" s="193">
        <v>34</v>
      </c>
      <c r="B51" s="194" t="s">
        <v>166</v>
      </c>
      <c r="C51" s="195" t="s">
        <v>167</v>
      </c>
      <c r="D51" s="196" t="s">
        <v>165</v>
      </c>
      <c r="E51" s="197">
        <v>5</v>
      </c>
      <c r="F51" s="197">
        <v>0</v>
      </c>
      <c r="G51" s="198">
        <f>E51*F51</f>
        <v>0</v>
      </c>
      <c r="O51" s="192">
        <v>2</v>
      </c>
      <c r="AA51" s="166">
        <v>1</v>
      </c>
      <c r="AB51" s="166">
        <v>7</v>
      </c>
      <c r="AC51" s="166">
        <v>7</v>
      </c>
      <c r="AZ51" s="166">
        <v>2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</v>
      </c>
      <c r="CB51" s="199">
        <v>7</v>
      </c>
      <c r="CZ51" s="166">
        <v>0</v>
      </c>
    </row>
    <row r="52" spans="1:104" x14ac:dyDescent="0.2">
      <c r="A52" s="193">
        <v>35</v>
      </c>
      <c r="B52" s="194" t="s">
        <v>168</v>
      </c>
      <c r="C52" s="195" t="s">
        <v>169</v>
      </c>
      <c r="D52" s="196" t="s">
        <v>165</v>
      </c>
      <c r="E52" s="197">
        <v>5</v>
      </c>
      <c r="F52" s="197">
        <v>0</v>
      </c>
      <c r="G52" s="198">
        <f>E52*F52</f>
        <v>0</v>
      </c>
      <c r="O52" s="192">
        <v>2</v>
      </c>
      <c r="AA52" s="166">
        <v>1</v>
      </c>
      <c r="AB52" s="166">
        <v>7</v>
      </c>
      <c r="AC52" s="166">
        <v>7</v>
      </c>
      <c r="AZ52" s="166">
        <v>2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</v>
      </c>
      <c r="CB52" s="199">
        <v>7</v>
      </c>
      <c r="CZ52" s="166">
        <v>0</v>
      </c>
    </row>
    <row r="53" spans="1:104" x14ac:dyDescent="0.2">
      <c r="A53" s="193">
        <v>36</v>
      </c>
      <c r="B53" s="194" t="s">
        <v>170</v>
      </c>
      <c r="C53" s="195" t="s">
        <v>171</v>
      </c>
      <c r="D53" s="196" t="s">
        <v>165</v>
      </c>
      <c r="E53" s="197">
        <v>5</v>
      </c>
      <c r="F53" s="197">
        <v>0</v>
      </c>
      <c r="G53" s="198">
        <f>E53*F53</f>
        <v>0</v>
      </c>
      <c r="O53" s="192">
        <v>2</v>
      </c>
      <c r="AA53" s="166">
        <v>1</v>
      </c>
      <c r="AB53" s="166">
        <v>7</v>
      </c>
      <c r="AC53" s="166">
        <v>7</v>
      </c>
      <c r="AZ53" s="166">
        <v>2</v>
      </c>
      <c r="BA53" s="166">
        <f>IF(AZ53=1,G53,0)</f>
        <v>0</v>
      </c>
      <c r="BB53" s="166">
        <f>IF(AZ53=2,G53,0)</f>
        <v>0</v>
      </c>
      <c r="BC53" s="166">
        <f>IF(AZ53=3,G53,0)</f>
        <v>0</v>
      </c>
      <c r="BD53" s="166">
        <f>IF(AZ53=4,G53,0)</f>
        <v>0</v>
      </c>
      <c r="BE53" s="166">
        <f>IF(AZ53=5,G53,0)</f>
        <v>0</v>
      </c>
      <c r="CA53" s="199">
        <v>1</v>
      </c>
      <c r="CB53" s="199">
        <v>7</v>
      </c>
      <c r="CZ53" s="166">
        <v>0</v>
      </c>
    </row>
    <row r="54" spans="1:104" x14ac:dyDescent="0.2">
      <c r="A54" s="193">
        <v>37</v>
      </c>
      <c r="B54" s="194" t="s">
        <v>172</v>
      </c>
      <c r="C54" s="195" t="s">
        <v>173</v>
      </c>
      <c r="D54" s="196" t="s">
        <v>165</v>
      </c>
      <c r="E54" s="197">
        <v>5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7</v>
      </c>
      <c r="AC54" s="166">
        <v>7</v>
      </c>
      <c r="AZ54" s="166">
        <v>2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7</v>
      </c>
      <c r="CZ54" s="166">
        <v>0</v>
      </c>
    </row>
    <row r="55" spans="1:104" x14ac:dyDescent="0.2">
      <c r="A55" s="193">
        <v>38</v>
      </c>
      <c r="B55" s="194" t="s">
        <v>174</v>
      </c>
      <c r="C55" s="195" t="s">
        <v>175</v>
      </c>
      <c r="D55" s="196" t="s">
        <v>165</v>
      </c>
      <c r="E55" s="197">
        <v>5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7</v>
      </c>
      <c r="AC55" s="166">
        <v>7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7</v>
      </c>
      <c r="CZ55" s="166">
        <v>0</v>
      </c>
    </row>
    <row r="56" spans="1:104" x14ac:dyDescent="0.2">
      <c r="A56" s="193">
        <v>39</v>
      </c>
      <c r="B56" s="194" t="s">
        <v>176</v>
      </c>
      <c r="C56" s="195" t="s">
        <v>177</v>
      </c>
      <c r="D56" s="196" t="s">
        <v>165</v>
      </c>
      <c r="E56" s="197">
        <v>5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7</v>
      </c>
      <c r="AC56" s="166">
        <v>7</v>
      </c>
      <c r="AZ56" s="166">
        <v>2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7</v>
      </c>
      <c r="CZ56" s="166">
        <v>0</v>
      </c>
    </row>
    <row r="57" spans="1:104" x14ac:dyDescent="0.2">
      <c r="A57" s="193">
        <v>40</v>
      </c>
      <c r="B57" s="194" t="s">
        <v>178</v>
      </c>
      <c r="C57" s="195" t="s">
        <v>179</v>
      </c>
      <c r="D57" s="196" t="s">
        <v>165</v>
      </c>
      <c r="E57" s="197">
        <v>25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7</v>
      </c>
      <c r="AC57" s="166">
        <v>7</v>
      </c>
      <c r="AZ57" s="166">
        <v>2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7</v>
      </c>
      <c r="CZ57" s="166">
        <v>0</v>
      </c>
    </row>
    <row r="58" spans="1:104" x14ac:dyDescent="0.2">
      <c r="A58" s="193">
        <v>41</v>
      </c>
      <c r="B58" s="194" t="s">
        <v>180</v>
      </c>
      <c r="C58" s="195" t="s">
        <v>181</v>
      </c>
      <c r="D58" s="196" t="s">
        <v>165</v>
      </c>
      <c r="E58" s="197">
        <v>10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7</v>
      </c>
      <c r="AC58" s="166">
        <v>7</v>
      </c>
      <c r="AZ58" s="166">
        <v>2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7</v>
      </c>
      <c r="CZ58" s="166">
        <v>0</v>
      </c>
    </row>
    <row r="59" spans="1:104" x14ac:dyDescent="0.2">
      <c r="A59" s="193">
        <v>42</v>
      </c>
      <c r="B59" s="194" t="s">
        <v>182</v>
      </c>
      <c r="C59" s="195" t="s">
        <v>183</v>
      </c>
      <c r="D59" s="196" t="s">
        <v>165</v>
      </c>
      <c r="E59" s="197">
        <v>25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7</v>
      </c>
      <c r="AC59" s="166">
        <v>7</v>
      </c>
      <c r="AZ59" s="166">
        <v>2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7</v>
      </c>
      <c r="CZ59" s="166">
        <v>0</v>
      </c>
    </row>
    <row r="60" spans="1:104" x14ac:dyDescent="0.2">
      <c r="A60" s="193">
        <v>43</v>
      </c>
      <c r="B60" s="194" t="s">
        <v>184</v>
      </c>
      <c r="C60" s="195" t="s">
        <v>185</v>
      </c>
      <c r="D60" s="196" t="s">
        <v>165</v>
      </c>
      <c r="E60" s="197">
        <v>10</v>
      </c>
      <c r="F60" s="197">
        <v>0</v>
      </c>
      <c r="G60" s="198">
        <f>E60*F60</f>
        <v>0</v>
      </c>
      <c r="O60" s="192">
        <v>2</v>
      </c>
      <c r="AA60" s="166">
        <v>1</v>
      </c>
      <c r="AB60" s="166">
        <v>7</v>
      </c>
      <c r="AC60" s="166">
        <v>7</v>
      </c>
      <c r="AZ60" s="166">
        <v>2</v>
      </c>
      <c r="BA60" s="166">
        <f>IF(AZ60=1,G60,0)</f>
        <v>0</v>
      </c>
      <c r="BB60" s="166">
        <f>IF(AZ60=2,G60,0)</f>
        <v>0</v>
      </c>
      <c r="BC60" s="166">
        <f>IF(AZ60=3,G60,0)</f>
        <v>0</v>
      </c>
      <c r="BD60" s="166">
        <f>IF(AZ60=4,G60,0)</f>
        <v>0</v>
      </c>
      <c r="BE60" s="166">
        <f>IF(AZ60=5,G60,0)</f>
        <v>0</v>
      </c>
      <c r="CA60" s="199">
        <v>1</v>
      </c>
      <c r="CB60" s="199">
        <v>7</v>
      </c>
      <c r="CZ60" s="166">
        <v>0</v>
      </c>
    </row>
    <row r="61" spans="1:104" x14ac:dyDescent="0.2">
      <c r="A61" s="193">
        <v>44</v>
      </c>
      <c r="B61" s="194" t="s">
        <v>186</v>
      </c>
      <c r="C61" s="195" t="s">
        <v>187</v>
      </c>
      <c r="D61" s="196" t="s">
        <v>165</v>
      </c>
      <c r="E61" s="197">
        <v>5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7</v>
      </c>
      <c r="AC61" s="166">
        <v>7</v>
      </c>
      <c r="AZ61" s="166">
        <v>2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7</v>
      </c>
      <c r="CZ61" s="166">
        <v>0</v>
      </c>
    </row>
    <row r="62" spans="1:104" x14ac:dyDescent="0.2">
      <c r="A62" s="193">
        <v>45</v>
      </c>
      <c r="B62" s="194" t="s">
        <v>188</v>
      </c>
      <c r="C62" s="195" t="s">
        <v>189</v>
      </c>
      <c r="D62" s="196" t="s">
        <v>96</v>
      </c>
      <c r="E62" s="197">
        <v>10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7</v>
      </c>
      <c r="AC62" s="166">
        <v>7</v>
      </c>
      <c r="AZ62" s="166">
        <v>2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7</v>
      </c>
      <c r="CZ62" s="166">
        <v>0</v>
      </c>
    </row>
    <row r="63" spans="1:104" x14ac:dyDescent="0.2">
      <c r="A63" s="193">
        <v>46</v>
      </c>
      <c r="B63" s="194" t="s">
        <v>190</v>
      </c>
      <c r="C63" s="195" t="s">
        <v>191</v>
      </c>
      <c r="D63" s="196" t="s">
        <v>96</v>
      </c>
      <c r="E63" s="197">
        <v>5</v>
      </c>
      <c r="F63" s="197">
        <v>0</v>
      </c>
      <c r="G63" s="198">
        <f>E63*F63</f>
        <v>0</v>
      </c>
      <c r="O63" s="192">
        <v>2</v>
      </c>
      <c r="AA63" s="166">
        <v>1</v>
      </c>
      <c r="AB63" s="166">
        <v>7</v>
      </c>
      <c r="AC63" s="166">
        <v>7</v>
      </c>
      <c r="AZ63" s="166">
        <v>2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1</v>
      </c>
      <c r="CB63" s="199">
        <v>7</v>
      </c>
      <c r="CZ63" s="166">
        <v>0</v>
      </c>
    </row>
    <row r="64" spans="1:104" x14ac:dyDescent="0.2">
      <c r="A64" s="193">
        <v>47</v>
      </c>
      <c r="B64" s="194" t="s">
        <v>192</v>
      </c>
      <c r="C64" s="195" t="s">
        <v>193</v>
      </c>
      <c r="D64" s="196" t="s">
        <v>96</v>
      </c>
      <c r="E64" s="197">
        <v>10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7</v>
      </c>
      <c r="AC64" s="166">
        <v>7</v>
      </c>
      <c r="AZ64" s="166">
        <v>2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7</v>
      </c>
      <c r="CZ64" s="166">
        <v>0</v>
      </c>
    </row>
    <row r="65" spans="1:104" x14ac:dyDescent="0.2">
      <c r="A65" s="193">
        <v>48</v>
      </c>
      <c r="B65" s="194" t="s">
        <v>194</v>
      </c>
      <c r="C65" s="195" t="s">
        <v>195</v>
      </c>
      <c r="D65" s="196" t="s">
        <v>165</v>
      </c>
      <c r="E65" s="197">
        <v>5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7</v>
      </c>
      <c r="AC65" s="166">
        <v>7</v>
      </c>
      <c r="AZ65" s="166">
        <v>2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7</v>
      </c>
      <c r="CZ65" s="166">
        <v>0</v>
      </c>
    </row>
    <row r="66" spans="1:104" x14ac:dyDescent="0.2">
      <c r="A66" s="193">
        <v>49</v>
      </c>
      <c r="B66" s="194" t="s">
        <v>196</v>
      </c>
      <c r="C66" s="195" t="s">
        <v>197</v>
      </c>
      <c r="D66" s="196" t="s">
        <v>165</v>
      </c>
      <c r="E66" s="197">
        <v>5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7</v>
      </c>
      <c r="AC66" s="166">
        <v>7</v>
      </c>
      <c r="AZ66" s="166">
        <v>2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7</v>
      </c>
      <c r="CZ66" s="166">
        <v>0</v>
      </c>
    </row>
    <row r="67" spans="1:104" x14ac:dyDescent="0.2">
      <c r="A67" s="193">
        <v>50</v>
      </c>
      <c r="B67" s="194" t="s">
        <v>198</v>
      </c>
      <c r="C67" s="195" t="s">
        <v>199</v>
      </c>
      <c r="D67" s="196" t="s">
        <v>165</v>
      </c>
      <c r="E67" s="197">
        <v>5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7</v>
      </c>
      <c r="AC67" s="166">
        <v>7</v>
      </c>
      <c r="AZ67" s="166">
        <v>2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7</v>
      </c>
      <c r="CZ67" s="166">
        <v>0</v>
      </c>
    </row>
    <row r="68" spans="1:104" x14ac:dyDescent="0.2">
      <c r="A68" s="193">
        <v>51</v>
      </c>
      <c r="B68" s="194" t="s">
        <v>200</v>
      </c>
      <c r="C68" s="195" t="s">
        <v>201</v>
      </c>
      <c r="D68" s="196" t="s">
        <v>96</v>
      </c>
      <c r="E68" s="197">
        <v>5</v>
      </c>
      <c r="F68" s="197">
        <v>0</v>
      </c>
      <c r="G68" s="198">
        <f>E68*F68</f>
        <v>0</v>
      </c>
      <c r="O68" s="192">
        <v>2</v>
      </c>
      <c r="AA68" s="166">
        <v>1</v>
      </c>
      <c r="AB68" s="166">
        <v>7</v>
      </c>
      <c r="AC68" s="166">
        <v>7</v>
      </c>
      <c r="AZ68" s="166">
        <v>2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</v>
      </c>
      <c r="CB68" s="199">
        <v>7</v>
      </c>
      <c r="CZ68" s="166">
        <v>0</v>
      </c>
    </row>
    <row r="69" spans="1:104" x14ac:dyDescent="0.2">
      <c r="A69" s="193">
        <v>52</v>
      </c>
      <c r="B69" s="194" t="s">
        <v>202</v>
      </c>
      <c r="C69" s="195" t="s">
        <v>203</v>
      </c>
      <c r="D69" s="196" t="s">
        <v>96</v>
      </c>
      <c r="E69" s="197">
        <v>5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7</v>
      </c>
      <c r="AC69" s="166">
        <v>7</v>
      </c>
      <c r="AZ69" s="166">
        <v>2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7</v>
      </c>
      <c r="CZ69" s="166">
        <v>0</v>
      </c>
    </row>
    <row r="70" spans="1:104" x14ac:dyDescent="0.2">
      <c r="A70" s="193">
        <v>53</v>
      </c>
      <c r="B70" s="194" t="s">
        <v>204</v>
      </c>
      <c r="C70" s="195" t="s">
        <v>205</v>
      </c>
      <c r="D70" s="196" t="s">
        <v>96</v>
      </c>
      <c r="E70" s="197">
        <v>5</v>
      </c>
      <c r="F70" s="197">
        <v>0</v>
      </c>
      <c r="G70" s="198">
        <f>E70*F70</f>
        <v>0</v>
      </c>
      <c r="O70" s="192">
        <v>2</v>
      </c>
      <c r="AA70" s="166">
        <v>1</v>
      </c>
      <c r="AB70" s="166">
        <v>7</v>
      </c>
      <c r="AC70" s="166">
        <v>7</v>
      </c>
      <c r="AZ70" s="166">
        <v>2</v>
      </c>
      <c r="BA70" s="166">
        <f>IF(AZ70=1,G70,0)</f>
        <v>0</v>
      </c>
      <c r="BB70" s="166">
        <f>IF(AZ70=2,G70,0)</f>
        <v>0</v>
      </c>
      <c r="BC70" s="166">
        <f>IF(AZ70=3,G70,0)</f>
        <v>0</v>
      </c>
      <c r="BD70" s="166">
        <f>IF(AZ70=4,G70,0)</f>
        <v>0</v>
      </c>
      <c r="BE70" s="166">
        <f>IF(AZ70=5,G70,0)</f>
        <v>0</v>
      </c>
      <c r="CA70" s="199">
        <v>1</v>
      </c>
      <c r="CB70" s="199">
        <v>7</v>
      </c>
      <c r="CZ70" s="166">
        <v>0</v>
      </c>
    </row>
    <row r="71" spans="1:104" x14ac:dyDescent="0.2">
      <c r="A71" s="193">
        <v>54</v>
      </c>
      <c r="B71" s="194" t="s">
        <v>206</v>
      </c>
      <c r="C71" s="195" t="s">
        <v>207</v>
      </c>
      <c r="D71" s="196" t="s">
        <v>165</v>
      </c>
      <c r="E71" s="197">
        <v>5</v>
      </c>
      <c r="F71" s="197">
        <v>0</v>
      </c>
      <c r="G71" s="198">
        <f>E71*F71</f>
        <v>0</v>
      </c>
      <c r="O71" s="192">
        <v>2</v>
      </c>
      <c r="AA71" s="166">
        <v>1</v>
      </c>
      <c r="AB71" s="166">
        <v>7</v>
      </c>
      <c r="AC71" s="166">
        <v>7</v>
      </c>
      <c r="AZ71" s="166">
        <v>2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1</v>
      </c>
      <c r="CB71" s="199">
        <v>7</v>
      </c>
      <c r="CZ71" s="166">
        <v>0</v>
      </c>
    </row>
    <row r="72" spans="1:104" x14ac:dyDescent="0.2">
      <c r="A72" s="193">
        <v>55</v>
      </c>
      <c r="B72" s="194" t="s">
        <v>208</v>
      </c>
      <c r="C72" s="195" t="s">
        <v>209</v>
      </c>
      <c r="D72" s="196" t="s">
        <v>96</v>
      </c>
      <c r="E72" s="197">
        <v>5</v>
      </c>
      <c r="F72" s="197">
        <v>0</v>
      </c>
      <c r="G72" s="198">
        <f>E72*F72</f>
        <v>0</v>
      </c>
      <c r="O72" s="192">
        <v>2</v>
      </c>
      <c r="AA72" s="166">
        <v>1</v>
      </c>
      <c r="AB72" s="166">
        <v>7</v>
      </c>
      <c r="AC72" s="166">
        <v>7</v>
      </c>
      <c r="AZ72" s="166">
        <v>2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1</v>
      </c>
      <c r="CB72" s="199">
        <v>7</v>
      </c>
      <c r="CZ72" s="166">
        <v>0</v>
      </c>
    </row>
    <row r="73" spans="1:104" x14ac:dyDescent="0.2">
      <c r="A73" s="193">
        <v>56</v>
      </c>
      <c r="B73" s="194" t="s">
        <v>210</v>
      </c>
      <c r="C73" s="195" t="s">
        <v>211</v>
      </c>
      <c r="D73" s="196" t="s">
        <v>165</v>
      </c>
      <c r="E73" s="197">
        <v>5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7</v>
      </c>
      <c r="AC73" s="166">
        <v>7</v>
      </c>
      <c r="AZ73" s="166">
        <v>2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7</v>
      </c>
      <c r="CZ73" s="166">
        <v>0</v>
      </c>
    </row>
    <row r="74" spans="1:104" x14ac:dyDescent="0.2">
      <c r="A74" s="193">
        <v>57</v>
      </c>
      <c r="B74" s="194" t="s">
        <v>212</v>
      </c>
      <c r="C74" s="195" t="s">
        <v>213</v>
      </c>
      <c r="D74" s="196" t="s">
        <v>165</v>
      </c>
      <c r="E74" s="197">
        <v>5</v>
      </c>
      <c r="F74" s="197">
        <v>0</v>
      </c>
      <c r="G74" s="198">
        <f>E74*F74</f>
        <v>0</v>
      </c>
      <c r="O74" s="192">
        <v>2</v>
      </c>
      <c r="AA74" s="166">
        <v>1</v>
      </c>
      <c r="AB74" s="166">
        <v>7</v>
      </c>
      <c r="AC74" s="166">
        <v>7</v>
      </c>
      <c r="AZ74" s="166">
        <v>2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1</v>
      </c>
      <c r="CB74" s="199">
        <v>7</v>
      </c>
      <c r="CZ74" s="166">
        <v>0</v>
      </c>
    </row>
    <row r="75" spans="1:104" x14ac:dyDescent="0.2">
      <c r="A75" s="193">
        <v>58</v>
      </c>
      <c r="B75" s="194" t="s">
        <v>214</v>
      </c>
      <c r="C75" s="195" t="s">
        <v>215</v>
      </c>
      <c r="D75" s="196" t="s">
        <v>61</v>
      </c>
      <c r="E75" s="197">
        <v>2169.777</v>
      </c>
      <c r="F75" s="197">
        <v>0</v>
      </c>
      <c r="G75" s="198">
        <f>E75*F75</f>
        <v>0</v>
      </c>
      <c r="O75" s="192">
        <v>2</v>
      </c>
      <c r="AA75" s="166">
        <v>1</v>
      </c>
      <c r="AB75" s="166">
        <v>7</v>
      </c>
      <c r="AC75" s="166">
        <v>7</v>
      </c>
      <c r="AZ75" s="166">
        <v>2</v>
      </c>
      <c r="BA75" s="166">
        <f>IF(AZ75=1,G75,0)</f>
        <v>0</v>
      </c>
      <c r="BB75" s="166">
        <f>IF(AZ75=2,G75,0)</f>
        <v>0</v>
      </c>
      <c r="BC75" s="166">
        <f>IF(AZ75=3,G75,0)</f>
        <v>0</v>
      </c>
      <c r="BD75" s="166">
        <f>IF(AZ75=4,G75,0)</f>
        <v>0</v>
      </c>
      <c r="BE75" s="166">
        <f>IF(AZ75=5,G75,0)</f>
        <v>0</v>
      </c>
      <c r="CA75" s="199">
        <v>1</v>
      </c>
      <c r="CB75" s="199">
        <v>7</v>
      </c>
      <c r="CZ75" s="166">
        <v>0</v>
      </c>
    </row>
    <row r="76" spans="1:104" x14ac:dyDescent="0.2">
      <c r="A76" s="200"/>
      <c r="B76" s="201" t="s">
        <v>73</v>
      </c>
      <c r="C76" s="202" t="str">
        <f>CONCATENATE(B49," ",C49)</f>
        <v>725 Zařizovací předměty</v>
      </c>
      <c r="D76" s="203"/>
      <c r="E76" s="204"/>
      <c r="F76" s="205"/>
      <c r="G76" s="206">
        <f>SUM(G49:G75)</f>
        <v>0</v>
      </c>
      <c r="O76" s="192">
        <v>4</v>
      </c>
      <c r="BA76" s="207">
        <f>SUM(BA49:BA75)</f>
        <v>0</v>
      </c>
      <c r="BB76" s="207">
        <f>SUM(BB49:BB75)</f>
        <v>0</v>
      </c>
      <c r="BC76" s="207">
        <f>SUM(BC49:BC75)</f>
        <v>0</v>
      </c>
      <c r="BD76" s="207">
        <f>SUM(BD49:BD75)</f>
        <v>0</v>
      </c>
      <c r="BE76" s="207">
        <f>SUM(BE49:BE75)</f>
        <v>0</v>
      </c>
    </row>
    <row r="77" spans="1:104" x14ac:dyDescent="0.2">
      <c r="A77" s="185" t="s">
        <v>72</v>
      </c>
      <c r="B77" s="186" t="s">
        <v>216</v>
      </c>
      <c r="C77" s="187" t="s">
        <v>217</v>
      </c>
      <c r="D77" s="188"/>
      <c r="E77" s="189"/>
      <c r="F77" s="189"/>
      <c r="G77" s="190"/>
      <c r="H77" s="191"/>
      <c r="I77" s="191"/>
      <c r="O77" s="192">
        <v>1</v>
      </c>
    </row>
    <row r="78" spans="1:104" x14ac:dyDescent="0.2">
      <c r="A78" s="193">
        <v>59</v>
      </c>
      <c r="B78" s="194" t="s">
        <v>218</v>
      </c>
      <c r="C78" s="195" t="s">
        <v>219</v>
      </c>
      <c r="D78" s="196" t="s">
        <v>61</v>
      </c>
      <c r="E78" s="197">
        <v>219.83</v>
      </c>
      <c r="F78" s="197">
        <v>0</v>
      </c>
      <c r="G78" s="198">
        <f>E78*F78</f>
        <v>0</v>
      </c>
      <c r="O78" s="192">
        <v>2</v>
      </c>
      <c r="AA78" s="166">
        <v>1</v>
      </c>
      <c r="AB78" s="166">
        <v>7</v>
      </c>
      <c r="AC78" s="166">
        <v>7</v>
      </c>
      <c r="AZ78" s="166">
        <v>2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1</v>
      </c>
      <c r="CB78" s="199">
        <v>7</v>
      </c>
      <c r="CZ78" s="166">
        <v>0</v>
      </c>
    </row>
    <row r="79" spans="1:104" x14ac:dyDescent="0.2">
      <c r="A79" s="200"/>
      <c r="B79" s="201" t="s">
        <v>73</v>
      </c>
      <c r="C79" s="202" t="str">
        <f>CONCATENATE(B77," ",C77)</f>
        <v>732 Strojovny</v>
      </c>
      <c r="D79" s="203"/>
      <c r="E79" s="204"/>
      <c r="F79" s="205"/>
      <c r="G79" s="206">
        <f>SUM(G77:G78)</f>
        <v>0</v>
      </c>
      <c r="O79" s="192">
        <v>4</v>
      </c>
      <c r="BA79" s="207">
        <f>SUM(BA77:BA78)</f>
        <v>0</v>
      </c>
      <c r="BB79" s="207">
        <f>SUM(BB77:BB78)</f>
        <v>0</v>
      </c>
      <c r="BC79" s="207">
        <f>SUM(BC77:BC78)</f>
        <v>0</v>
      </c>
      <c r="BD79" s="207">
        <f>SUM(BD77:BD78)</f>
        <v>0</v>
      </c>
      <c r="BE79" s="207">
        <f>SUM(BE77:BE78)</f>
        <v>0</v>
      </c>
    </row>
    <row r="80" spans="1:104" x14ac:dyDescent="0.2">
      <c r="A80" s="185" t="s">
        <v>72</v>
      </c>
      <c r="B80" s="186" t="s">
        <v>220</v>
      </c>
      <c r="C80" s="187" t="s">
        <v>221</v>
      </c>
      <c r="D80" s="188"/>
      <c r="E80" s="189"/>
      <c r="F80" s="189"/>
      <c r="G80" s="190"/>
      <c r="H80" s="191"/>
      <c r="I80" s="191"/>
      <c r="O80" s="192">
        <v>1</v>
      </c>
    </row>
    <row r="81" spans="1:104" x14ac:dyDescent="0.2">
      <c r="A81" s="193">
        <v>60</v>
      </c>
      <c r="B81" s="194" t="s">
        <v>222</v>
      </c>
      <c r="C81" s="195" t="s">
        <v>223</v>
      </c>
      <c r="D81" s="196" t="s">
        <v>224</v>
      </c>
      <c r="E81" s="197">
        <v>6</v>
      </c>
      <c r="F81" s="197">
        <v>0</v>
      </c>
      <c r="G81" s="198">
        <f>E81*F81</f>
        <v>0</v>
      </c>
      <c r="O81" s="192">
        <v>2</v>
      </c>
      <c r="AA81" s="166">
        <v>1</v>
      </c>
      <c r="AB81" s="166">
        <v>7</v>
      </c>
      <c r="AC81" s="166">
        <v>7</v>
      </c>
      <c r="AZ81" s="166">
        <v>2</v>
      </c>
      <c r="BA81" s="166">
        <f>IF(AZ81=1,G81,0)</f>
        <v>0</v>
      </c>
      <c r="BB81" s="166">
        <f>IF(AZ81=2,G81,0)</f>
        <v>0</v>
      </c>
      <c r="BC81" s="166">
        <f>IF(AZ81=3,G81,0)</f>
        <v>0</v>
      </c>
      <c r="BD81" s="166">
        <f>IF(AZ81=4,G81,0)</f>
        <v>0</v>
      </c>
      <c r="BE81" s="166">
        <f>IF(AZ81=5,G81,0)</f>
        <v>0</v>
      </c>
      <c r="CA81" s="199">
        <v>1</v>
      </c>
      <c r="CB81" s="199">
        <v>7</v>
      </c>
      <c r="CZ81" s="166">
        <v>0</v>
      </c>
    </row>
    <row r="82" spans="1:104" x14ac:dyDescent="0.2">
      <c r="A82" s="193">
        <v>61</v>
      </c>
      <c r="B82" s="194" t="s">
        <v>225</v>
      </c>
      <c r="C82" s="195" t="s">
        <v>226</v>
      </c>
      <c r="D82" s="196" t="s">
        <v>224</v>
      </c>
      <c r="E82" s="197">
        <v>24</v>
      </c>
      <c r="F82" s="197">
        <v>0</v>
      </c>
      <c r="G82" s="198">
        <f>E82*F82</f>
        <v>0</v>
      </c>
      <c r="O82" s="192">
        <v>2</v>
      </c>
      <c r="AA82" s="166">
        <v>1</v>
      </c>
      <c r="AB82" s="166">
        <v>7</v>
      </c>
      <c r="AC82" s="166">
        <v>7</v>
      </c>
      <c r="AZ82" s="166">
        <v>2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1</v>
      </c>
      <c r="CB82" s="199">
        <v>7</v>
      </c>
      <c r="CZ82" s="166">
        <v>0</v>
      </c>
    </row>
    <row r="83" spans="1:104" x14ac:dyDescent="0.2">
      <c r="A83" s="200"/>
      <c r="B83" s="201" t="s">
        <v>73</v>
      </c>
      <c r="C83" s="202" t="str">
        <f>CONCATENATE(B80," ",C80)</f>
        <v>990 Ostatní náklady</v>
      </c>
      <c r="D83" s="203"/>
      <c r="E83" s="204"/>
      <c r="F83" s="205"/>
      <c r="G83" s="206">
        <f>SUM(G80:G82)</f>
        <v>0</v>
      </c>
      <c r="O83" s="192">
        <v>4</v>
      </c>
      <c r="BA83" s="207">
        <f>SUM(BA80:BA82)</f>
        <v>0</v>
      </c>
      <c r="BB83" s="207">
        <f>SUM(BB80:BB82)</f>
        <v>0</v>
      </c>
      <c r="BC83" s="207">
        <f>SUM(BC80:BC82)</f>
        <v>0</v>
      </c>
      <c r="BD83" s="207">
        <f>SUM(BD80:BD82)</f>
        <v>0</v>
      </c>
      <c r="BE83" s="207">
        <f>SUM(BE80:BE82)</f>
        <v>0</v>
      </c>
    </row>
    <row r="84" spans="1:104" x14ac:dyDescent="0.2">
      <c r="E84" s="166"/>
    </row>
    <row r="85" spans="1:104" x14ac:dyDescent="0.2">
      <c r="E85" s="166"/>
    </row>
    <row r="86" spans="1:104" x14ac:dyDescent="0.2">
      <c r="E86" s="166"/>
    </row>
    <row r="87" spans="1:104" x14ac:dyDescent="0.2">
      <c r="E87" s="166"/>
    </row>
    <row r="88" spans="1:104" x14ac:dyDescent="0.2">
      <c r="E88" s="166"/>
    </row>
    <row r="89" spans="1:104" x14ac:dyDescent="0.2">
      <c r="E89" s="166"/>
    </row>
    <row r="90" spans="1:104" x14ac:dyDescent="0.2">
      <c r="E90" s="166"/>
    </row>
    <row r="91" spans="1:104" x14ac:dyDescent="0.2">
      <c r="E91" s="166"/>
    </row>
    <row r="92" spans="1:104" x14ac:dyDescent="0.2">
      <c r="E92" s="166"/>
    </row>
    <row r="93" spans="1:104" x14ac:dyDescent="0.2">
      <c r="E93" s="166"/>
    </row>
    <row r="94" spans="1:104" x14ac:dyDescent="0.2">
      <c r="E94" s="166"/>
    </row>
    <row r="95" spans="1:104" x14ac:dyDescent="0.2">
      <c r="E95" s="166"/>
    </row>
    <row r="96" spans="1:104" x14ac:dyDescent="0.2">
      <c r="E96" s="166"/>
    </row>
    <row r="97" spans="1:7" x14ac:dyDescent="0.2">
      <c r="E97" s="166"/>
    </row>
    <row r="98" spans="1:7" x14ac:dyDescent="0.2">
      <c r="E98" s="166"/>
    </row>
    <row r="99" spans="1:7" x14ac:dyDescent="0.2">
      <c r="E99" s="166"/>
    </row>
    <row r="100" spans="1:7" x14ac:dyDescent="0.2">
      <c r="E100" s="166"/>
    </row>
    <row r="101" spans="1:7" x14ac:dyDescent="0.2">
      <c r="E101" s="166"/>
    </row>
    <row r="102" spans="1:7" x14ac:dyDescent="0.2">
      <c r="E102" s="166"/>
    </row>
    <row r="103" spans="1:7" x14ac:dyDescent="0.2">
      <c r="E103" s="166"/>
    </row>
    <row r="104" spans="1:7" x14ac:dyDescent="0.2">
      <c r="E104" s="166"/>
    </row>
    <row r="105" spans="1:7" x14ac:dyDescent="0.2">
      <c r="E105" s="166"/>
    </row>
    <row r="106" spans="1:7" x14ac:dyDescent="0.2">
      <c r="E106" s="166"/>
    </row>
    <row r="107" spans="1:7" x14ac:dyDescent="0.2">
      <c r="A107" s="208"/>
      <c r="B107" s="208"/>
      <c r="C107" s="208"/>
      <c r="D107" s="208"/>
      <c r="E107" s="208"/>
      <c r="F107" s="208"/>
      <c r="G107" s="208"/>
    </row>
    <row r="108" spans="1:7" x14ac:dyDescent="0.2">
      <c r="A108" s="208"/>
      <c r="B108" s="208"/>
      <c r="C108" s="208"/>
      <c r="D108" s="208"/>
      <c r="E108" s="208"/>
      <c r="F108" s="208"/>
      <c r="G108" s="208"/>
    </row>
    <row r="109" spans="1:7" x14ac:dyDescent="0.2">
      <c r="A109" s="208"/>
      <c r="B109" s="208"/>
      <c r="C109" s="208"/>
      <c r="D109" s="208"/>
      <c r="E109" s="208"/>
      <c r="F109" s="208"/>
      <c r="G109" s="208"/>
    </row>
    <row r="110" spans="1:7" x14ac:dyDescent="0.2">
      <c r="A110" s="208"/>
      <c r="B110" s="208"/>
      <c r="C110" s="208"/>
      <c r="D110" s="208"/>
      <c r="E110" s="208"/>
      <c r="F110" s="208"/>
      <c r="G110" s="208"/>
    </row>
    <row r="111" spans="1:7" x14ac:dyDescent="0.2">
      <c r="E111" s="166"/>
    </row>
    <row r="112" spans="1:7" x14ac:dyDescent="0.2">
      <c r="E112" s="166"/>
    </row>
    <row r="113" spans="5:5" x14ac:dyDescent="0.2">
      <c r="E113" s="166"/>
    </row>
    <row r="114" spans="5:5" x14ac:dyDescent="0.2">
      <c r="E114" s="166"/>
    </row>
    <row r="115" spans="5:5" x14ac:dyDescent="0.2">
      <c r="E115" s="166"/>
    </row>
    <row r="116" spans="5:5" x14ac:dyDescent="0.2">
      <c r="E116" s="166"/>
    </row>
    <row r="117" spans="5:5" x14ac:dyDescent="0.2">
      <c r="E117" s="166"/>
    </row>
    <row r="118" spans="5:5" x14ac:dyDescent="0.2">
      <c r="E118" s="166"/>
    </row>
    <row r="119" spans="5:5" x14ac:dyDescent="0.2">
      <c r="E119" s="166"/>
    </row>
    <row r="120" spans="5:5" x14ac:dyDescent="0.2">
      <c r="E120" s="166"/>
    </row>
    <row r="121" spans="5:5" x14ac:dyDescent="0.2">
      <c r="E121" s="166"/>
    </row>
    <row r="122" spans="5:5" x14ac:dyDescent="0.2">
      <c r="E122" s="166"/>
    </row>
    <row r="123" spans="5:5" x14ac:dyDescent="0.2">
      <c r="E123" s="166"/>
    </row>
    <row r="124" spans="5:5" x14ac:dyDescent="0.2">
      <c r="E124" s="166"/>
    </row>
    <row r="125" spans="5:5" x14ac:dyDescent="0.2">
      <c r="E125" s="166"/>
    </row>
    <row r="126" spans="5:5" x14ac:dyDescent="0.2">
      <c r="E126" s="166"/>
    </row>
    <row r="127" spans="5:5" x14ac:dyDescent="0.2">
      <c r="E127" s="166"/>
    </row>
    <row r="128" spans="5:5" x14ac:dyDescent="0.2">
      <c r="E128" s="166"/>
    </row>
    <row r="129" spans="1:7" x14ac:dyDescent="0.2">
      <c r="E129" s="166"/>
    </row>
    <row r="130" spans="1:7" x14ac:dyDescent="0.2">
      <c r="E130" s="166"/>
    </row>
    <row r="131" spans="1:7" x14ac:dyDescent="0.2">
      <c r="E131" s="166"/>
    </row>
    <row r="132" spans="1:7" x14ac:dyDescent="0.2">
      <c r="E132" s="166"/>
    </row>
    <row r="133" spans="1:7" x14ac:dyDescent="0.2">
      <c r="E133" s="166"/>
    </row>
    <row r="134" spans="1:7" x14ac:dyDescent="0.2">
      <c r="E134" s="166"/>
    </row>
    <row r="135" spans="1:7" x14ac:dyDescent="0.2">
      <c r="E135" s="166"/>
    </row>
    <row r="136" spans="1:7" x14ac:dyDescent="0.2">
      <c r="E136" s="166"/>
    </row>
    <row r="137" spans="1:7" x14ac:dyDescent="0.2">
      <c r="E137" s="166"/>
    </row>
    <row r="138" spans="1:7" x14ac:dyDescent="0.2">
      <c r="E138" s="166"/>
    </row>
    <row r="139" spans="1:7" x14ac:dyDescent="0.2">
      <c r="E139" s="166"/>
    </row>
    <row r="140" spans="1:7" x14ac:dyDescent="0.2">
      <c r="E140" s="166"/>
    </row>
    <row r="141" spans="1:7" x14ac:dyDescent="0.2">
      <c r="E141" s="166"/>
    </row>
    <row r="142" spans="1:7" x14ac:dyDescent="0.2">
      <c r="A142" s="209"/>
      <c r="B142" s="209"/>
    </row>
    <row r="143" spans="1:7" x14ac:dyDescent="0.2">
      <c r="A143" s="208"/>
      <c r="B143" s="208"/>
      <c r="C143" s="211"/>
      <c r="D143" s="211"/>
      <c r="E143" s="212"/>
      <c r="F143" s="211"/>
      <c r="G143" s="213"/>
    </row>
    <row r="144" spans="1:7" x14ac:dyDescent="0.2">
      <c r="A144" s="214"/>
      <c r="B144" s="214"/>
      <c r="C144" s="208"/>
      <c r="D144" s="208"/>
      <c r="E144" s="215"/>
      <c r="F144" s="208"/>
      <c r="G144" s="208"/>
    </row>
    <row r="145" spans="1:7" x14ac:dyDescent="0.2">
      <c r="A145" s="208"/>
      <c r="B145" s="208"/>
      <c r="C145" s="208"/>
      <c r="D145" s="208"/>
      <c r="E145" s="215"/>
      <c r="F145" s="208"/>
      <c r="G145" s="208"/>
    </row>
    <row r="146" spans="1:7" x14ac:dyDescent="0.2">
      <c r="A146" s="208"/>
      <c r="B146" s="208"/>
      <c r="C146" s="208"/>
      <c r="D146" s="208"/>
      <c r="E146" s="215"/>
      <c r="F146" s="208"/>
      <c r="G146" s="208"/>
    </row>
    <row r="147" spans="1:7" x14ac:dyDescent="0.2">
      <c r="A147" s="208"/>
      <c r="B147" s="208"/>
      <c r="C147" s="208"/>
      <c r="D147" s="208"/>
      <c r="E147" s="215"/>
      <c r="F147" s="208"/>
      <c r="G147" s="208"/>
    </row>
    <row r="148" spans="1:7" x14ac:dyDescent="0.2">
      <c r="A148" s="208"/>
      <c r="B148" s="208"/>
      <c r="C148" s="208"/>
      <c r="D148" s="208"/>
      <c r="E148" s="215"/>
      <c r="F148" s="208"/>
      <c r="G148" s="208"/>
    </row>
    <row r="149" spans="1:7" x14ac:dyDescent="0.2">
      <c r="A149" s="208"/>
      <c r="B149" s="208"/>
      <c r="C149" s="208"/>
      <c r="D149" s="208"/>
      <c r="E149" s="215"/>
      <c r="F149" s="208"/>
      <c r="G149" s="208"/>
    </row>
    <row r="150" spans="1:7" x14ac:dyDescent="0.2">
      <c r="A150" s="208"/>
      <c r="B150" s="208"/>
      <c r="C150" s="208"/>
      <c r="D150" s="208"/>
      <c r="E150" s="215"/>
      <c r="F150" s="208"/>
      <c r="G150" s="208"/>
    </row>
    <row r="151" spans="1:7" x14ac:dyDescent="0.2">
      <c r="A151" s="208"/>
      <c r="B151" s="208"/>
      <c r="C151" s="208"/>
      <c r="D151" s="208"/>
      <c r="E151" s="215"/>
      <c r="F151" s="208"/>
      <c r="G151" s="208"/>
    </row>
    <row r="152" spans="1:7" x14ac:dyDescent="0.2">
      <c r="A152" s="208"/>
      <c r="B152" s="208"/>
      <c r="C152" s="208"/>
      <c r="D152" s="208"/>
      <c r="E152" s="215"/>
      <c r="F152" s="208"/>
      <c r="G152" s="208"/>
    </row>
    <row r="153" spans="1:7" x14ac:dyDescent="0.2">
      <c r="A153" s="208"/>
      <c r="B153" s="208"/>
      <c r="C153" s="208"/>
      <c r="D153" s="208"/>
      <c r="E153" s="215"/>
      <c r="F153" s="208"/>
      <c r="G153" s="208"/>
    </row>
    <row r="154" spans="1:7" x14ac:dyDescent="0.2">
      <c r="A154" s="208"/>
      <c r="B154" s="208"/>
      <c r="C154" s="208"/>
      <c r="D154" s="208"/>
      <c r="E154" s="215"/>
      <c r="F154" s="208"/>
      <c r="G154" s="208"/>
    </row>
    <row r="155" spans="1:7" x14ac:dyDescent="0.2">
      <c r="A155" s="208"/>
      <c r="B155" s="208"/>
      <c r="C155" s="208"/>
      <c r="D155" s="208"/>
      <c r="E155" s="215"/>
      <c r="F155" s="208"/>
      <c r="G155" s="208"/>
    </row>
    <row r="156" spans="1:7" x14ac:dyDescent="0.2">
      <c r="A156" s="208"/>
      <c r="B156" s="208"/>
      <c r="C156" s="208"/>
      <c r="D156" s="208"/>
      <c r="E156" s="215"/>
      <c r="F156" s="208"/>
      <c r="G156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dcterms:created xsi:type="dcterms:W3CDTF">2020-02-24T07:07:40Z</dcterms:created>
  <dcterms:modified xsi:type="dcterms:W3CDTF">2020-02-24T07:08:20Z</dcterms:modified>
</cp:coreProperties>
</file>